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8745"/>
  </bookViews>
  <sheets>
    <sheet name="Partial Open Accsess " sheetId="5" r:id="rId1"/>
  </sheets>
  <definedNames>
    <definedName name="_xlnm._FilterDatabase" localSheetId="0" hidden="1">'Partial Open Accsess '!$C$2:$D$70</definedName>
  </definedNames>
  <calcPr calcId="152511"/>
</workbook>
</file>

<file path=xl/calcChain.xml><?xml version="1.0" encoding="utf-8"?>
<calcChain xmlns="http://schemas.openxmlformats.org/spreadsheetml/2006/main">
  <c r="E72" i="5" l="1"/>
  <c r="AA70" i="5" l="1"/>
  <c r="Z70" i="5"/>
  <c r="Y70" i="5"/>
  <c r="X70" i="5"/>
  <c r="W70" i="5"/>
  <c r="V70" i="5"/>
  <c r="U70" i="5"/>
  <c r="T70" i="5"/>
  <c r="AB64" i="5"/>
  <c r="AB63" i="5"/>
  <c r="AB62" i="5"/>
  <c r="AB66" i="5"/>
  <c r="AB69" i="5"/>
  <c r="AB68" i="5"/>
  <c r="AB67" i="5"/>
  <c r="AB65" i="5"/>
  <c r="AB61" i="5"/>
  <c r="AB60" i="5"/>
  <c r="AB59" i="5"/>
  <c r="AB58" i="5"/>
  <c r="AB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R70" i="5" l="1"/>
  <c r="Q70" i="5"/>
  <c r="P70" i="5"/>
  <c r="O70" i="5"/>
  <c r="C70" i="5" l="1"/>
  <c r="E70" i="5" l="1"/>
  <c r="G70" i="5" l="1"/>
  <c r="AB70" i="5" l="1"/>
  <c r="I70" i="5"/>
  <c r="J70" i="5"/>
  <c r="K70" i="5"/>
  <c r="L70" i="5"/>
  <c r="M70" i="5"/>
  <c r="N70" i="5"/>
  <c r="S70" i="5"/>
</calcChain>
</file>

<file path=xl/sharedStrings.xml><?xml version="1.0" encoding="utf-8"?>
<sst xmlns="http://schemas.openxmlformats.org/spreadsheetml/2006/main" count="122" uniqueCount="40">
  <si>
    <t>TPC-D</t>
  </si>
  <si>
    <t>Total</t>
  </si>
  <si>
    <t>Name of Distribution Licensee</t>
  </si>
  <si>
    <t>Received in month</t>
  </si>
  <si>
    <t xml:space="preserve"> FY 2017-18</t>
  </si>
  <si>
    <t xml:space="preserve">FY 2016-17 </t>
  </si>
  <si>
    <t xml:space="preserve">FY 2018-19 </t>
  </si>
  <si>
    <t>Period for which POA charges paid</t>
  </si>
  <si>
    <t>MSEDCL</t>
  </si>
  <si>
    <t xml:space="preserve">not received </t>
  </si>
  <si>
    <t>Amount Recevied (In Rs)</t>
  </si>
  <si>
    <t>AEML-D</t>
  </si>
  <si>
    <t>MBPPL</t>
  </si>
  <si>
    <t>CR</t>
  </si>
  <si>
    <t>BEST</t>
  </si>
  <si>
    <t>Nidar</t>
  </si>
  <si>
    <t>MADC</t>
  </si>
  <si>
    <t>GEPL</t>
  </si>
  <si>
    <t>KRCIPL</t>
  </si>
  <si>
    <t>Not applicable</t>
  </si>
  <si>
    <t>updated</t>
  </si>
  <si>
    <t>TPC D</t>
  </si>
  <si>
    <t>AEML</t>
  </si>
  <si>
    <t>31.12.2023</t>
  </si>
  <si>
    <t>EON-I</t>
  </si>
  <si>
    <t>EON-II</t>
  </si>
  <si>
    <t>JNPT</t>
  </si>
  <si>
    <t>LBSCML</t>
  </si>
  <si>
    <t>TPC-T</t>
  </si>
  <si>
    <t>AEML-T</t>
  </si>
  <si>
    <t>JPTL</t>
  </si>
  <si>
    <t>ATIL</t>
  </si>
  <si>
    <t>MEGPTCL</t>
  </si>
  <si>
    <t>VIPL</t>
  </si>
  <si>
    <t>APTCL</t>
  </si>
  <si>
    <t>Diff</t>
  </si>
  <si>
    <t xml:space="preserve">MSETCL </t>
  </si>
  <si>
    <t xml:space="preserve">Transmission Charges collected from Partial Open Access consumers by Transmission System Users                                                                                                                           </t>
  </si>
  <si>
    <t>Disbursement of Transmission Charges collected from Partial Open Access consumers to Transmission Licensees</t>
  </si>
  <si>
    <t>Name of Transmission Licensee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</si>
</sst>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113">
    <xf numFmtId="0" fontId="0" fillId="0" borderId="0" xfId="0" applyAlignment="1">
      <alignment vertical="top"/>
    </xf>
    <xf numFmtId="4" fontId="0" fillId="0" borderId="1" xfId="0" applyNumberFormat="1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1" xfId="0" applyBorder="1" applyAlignment="1">
      <alignment vertical="top"/>
    </xf>
    <xf numFmtId="4" fontId="2" fillId="0" borderId="6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center" vertical="top"/>
    </xf>
    <xf numFmtId="17" fontId="1" fillId="0" borderId="3" xfId="0" applyNumberFormat="1" applyFont="1" applyBorder="1" applyAlignment="1">
      <alignment horizontal="center" vertical="top"/>
    </xf>
    <xf numFmtId="17" fontId="0" fillId="0" borderId="3" xfId="0" applyNumberForma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17" fontId="0" fillId="0" borderId="1" xfId="0" applyNumberFormat="1" applyBorder="1" applyAlignment="1">
      <alignment horizontal="center" vertical="top"/>
    </xf>
    <xf numFmtId="4" fontId="2" fillId="0" borderId="13" xfId="0" applyNumberFormat="1" applyFont="1" applyBorder="1" applyAlignment="1">
      <alignment horizontal="right" vertical="top"/>
    </xf>
    <xf numFmtId="4" fontId="2" fillId="0" borderId="7" xfId="0" applyNumberFormat="1" applyFont="1" applyBorder="1" applyAlignment="1">
      <alignment horizontal="right" vertical="top"/>
    </xf>
    <xf numFmtId="4" fontId="0" fillId="0" borderId="19" xfId="0" applyNumberForma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/>
    </xf>
    <xf numFmtId="17" fontId="0" fillId="0" borderId="9" xfId="0" applyNumberFormat="1" applyBorder="1" applyAlignment="1">
      <alignment horizontal="center" vertical="top"/>
    </xf>
    <xf numFmtId="4" fontId="0" fillId="0" borderId="1" xfId="0" applyNumberFormat="1" applyBorder="1"/>
    <xf numFmtId="4" fontId="0" fillId="0" borderId="18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0" fillId="0" borderId="0" xfId="0" applyNumberFormat="1" applyBorder="1" applyAlignment="1">
      <alignment vertical="top"/>
    </xf>
    <xf numFmtId="17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1" fillId="0" borderId="24" xfId="0" applyFont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center" vertical="center" textRotation="90" wrapText="1"/>
    </xf>
    <xf numFmtId="4" fontId="0" fillId="0" borderId="19" xfId="0" applyNumberFormat="1" applyBorder="1" applyAlignment="1">
      <alignment horizontal="center" vertical="center" textRotation="90" wrapText="1"/>
    </xf>
    <xf numFmtId="17" fontId="0" fillId="0" borderId="1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center" vertical="center" textRotation="90" wrapText="1"/>
    </xf>
    <xf numFmtId="14" fontId="1" fillId="0" borderId="0" xfId="0" applyNumberFormat="1" applyFont="1" applyBorder="1" applyAlignment="1">
      <alignment horizontal="center" vertical="top"/>
    </xf>
    <xf numFmtId="2" fontId="0" fillId="0" borderId="1" xfId="0" applyNumberFormat="1" applyBorder="1" applyAlignment="1">
      <alignment vertical="top"/>
    </xf>
    <xf numFmtId="4" fontId="0" fillId="0" borderId="0" xfId="0" applyNumberFormat="1" applyAlignment="1">
      <alignment vertical="top"/>
    </xf>
    <xf numFmtId="4" fontId="0" fillId="0" borderId="1" xfId="0" applyNumberFormat="1" applyBorder="1" applyAlignment="1">
      <alignment vertical="top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center" vertical="center" textRotation="90" wrapText="1"/>
    </xf>
    <xf numFmtId="4" fontId="0" fillId="0" borderId="18" xfId="0" applyNumberFormat="1" applyBorder="1" applyAlignment="1">
      <alignment horizontal="center" vertical="center" textRotation="90" wrapText="1"/>
    </xf>
    <xf numFmtId="4" fontId="0" fillId="0" borderId="1" xfId="0" applyNumberFormat="1" applyFill="1" applyBorder="1" applyAlignment="1">
      <alignment wrapText="1"/>
    </xf>
    <xf numFmtId="17" fontId="0" fillId="0" borderId="9" xfId="0" applyNumberFormat="1" applyFill="1" applyBorder="1" applyAlignment="1">
      <alignment horizontal="center" vertical="top"/>
    </xf>
    <xf numFmtId="4" fontId="0" fillId="0" borderId="1" xfId="0" applyNumberFormat="1" applyFill="1" applyBorder="1" applyAlignment="1">
      <alignment vertical="center" wrapText="1"/>
    </xf>
    <xf numFmtId="43" fontId="0" fillId="0" borderId="1" xfId="0" applyNumberFormat="1" applyFill="1" applyBorder="1"/>
    <xf numFmtId="4" fontId="0" fillId="0" borderId="1" xfId="0" applyNumberFormat="1" applyFill="1" applyBorder="1" applyAlignment="1">
      <alignment horizontal="right" wrapText="1"/>
    </xf>
    <xf numFmtId="17" fontId="2" fillId="0" borderId="3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 vertical="top"/>
    </xf>
    <xf numFmtId="17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top"/>
    </xf>
    <xf numFmtId="17" fontId="2" fillId="0" borderId="1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horizontal="right" vertical="top"/>
    </xf>
    <xf numFmtId="4" fontId="2" fillId="0" borderId="4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horizontal="center" vertical="top" wrapText="1"/>
    </xf>
    <xf numFmtId="43" fontId="6" fillId="2" borderId="25" xfId="3" applyFont="1" applyFill="1" applyBorder="1" applyAlignment="1">
      <alignment horizontal="center" vertical="top" wrapText="1"/>
    </xf>
    <xf numFmtId="43" fontId="6" fillId="2" borderId="26" xfId="3" applyFont="1" applyFill="1" applyBorder="1" applyAlignment="1">
      <alignment horizontal="center" vertical="top" wrapText="1"/>
    </xf>
    <xf numFmtId="43" fontId="6" fillId="2" borderId="27" xfId="3" applyFont="1" applyFill="1" applyBorder="1" applyAlignment="1">
      <alignment horizontal="center" vertical="top" wrapText="1"/>
    </xf>
    <xf numFmtId="2" fontId="7" fillId="0" borderId="1" xfId="3" applyNumberFormat="1" applyFont="1" applyBorder="1" applyAlignment="1">
      <alignment wrapText="1"/>
    </xf>
    <xf numFmtId="2" fontId="0" fillId="0" borderId="1" xfId="0" applyNumberFormat="1" applyBorder="1"/>
    <xf numFmtId="43" fontId="7" fillId="0" borderId="1" xfId="3" applyFont="1" applyBorder="1"/>
    <xf numFmtId="43" fontId="4" fillId="0" borderId="0" xfId="0" applyNumberFormat="1" applyFont="1" applyAlignment="1">
      <alignment vertical="top"/>
    </xf>
    <xf numFmtId="2" fontId="0" fillId="0" borderId="1" xfId="0" applyNumberFormat="1" applyFill="1" applyBorder="1"/>
    <xf numFmtId="43" fontId="7" fillId="0" borderId="1" xfId="3" applyFont="1" applyFill="1" applyBorder="1"/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4" fontId="0" fillId="0" borderId="28" xfId="0" applyNumberFormat="1" applyBorder="1" applyAlignment="1">
      <alignment horizontal="center" vertical="center" textRotation="90" wrapText="1"/>
    </xf>
    <xf numFmtId="4" fontId="0" fillId="0" borderId="28" xfId="0" applyNumberForma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top"/>
    </xf>
    <xf numFmtId="4" fontId="2" fillId="0" borderId="29" xfId="0" applyNumberFormat="1" applyFont="1" applyBorder="1" applyAlignment="1">
      <alignment horizontal="right" vertical="top"/>
    </xf>
    <xf numFmtId="43" fontId="2" fillId="0" borderId="6" xfId="3" applyFont="1" applyBorder="1" applyAlignment="1">
      <alignment horizontal="right" vertical="top"/>
    </xf>
    <xf numFmtId="43" fontId="0" fillId="0" borderId="0" xfId="0" applyNumberFormat="1" applyAlignment="1">
      <alignment vertical="top"/>
    </xf>
    <xf numFmtId="4" fontId="0" fillId="0" borderId="23" xfId="0" applyNumberFormat="1" applyBorder="1" applyAlignment="1">
      <alignment horizontal="center" vertical="center" textRotation="90" wrapText="1"/>
    </xf>
    <xf numFmtId="4" fontId="0" fillId="0" borderId="28" xfId="0" applyNumberFormat="1" applyBorder="1" applyAlignment="1">
      <alignment horizontal="center" vertical="center" textRotation="90" wrapText="1"/>
    </xf>
    <xf numFmtId="4" fontId="0" fillId="0" borderId="11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17" fontId="0" fillId="0" borderId="11" xfId="0" applyNumberFormat="1" applyBorder="1" applyAlignment="1">
      <alignment horizontal="center" vertical="top"/>
    </xf>
    <xf numFmtId="17" fontId="0" fillId="0" borderId="14" xfId="0" applyNumberFormat="1" applyBorder="1" applyAlignment="1">
      <alignment horizontal="center" vertical="top"/>
    </xf>
    <xf numFmtId="17" fontId="0" fillId="0" borderId="12" xfId="0" applyNumberFormat="1" applyBorder="1" applyAlignment="1">
      <alignment horizontal="center" vertical="top"/>
    </xf>
    <xf numFmtId="4" fontId="0" fillId="0" borderId="1" xfId="0" applyNumberFormat="1" applyBorder="1" applyAlignment="1">
      <alignment horizontal="right" vertical="center"/>
    </xf>
    <xf numFmtId="17" fontId="0" fillId="0" borderId="12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7" fontId="0" fillId="0" borderId="12" xfId="0" applyNumberFormat="1" applyBorder="1" applyAlignment="1">
      <alignment horizontal="right" vertical="center"/>
    </xf>
    <xf numFmtId="17" fontId="0" fillId="0" borderId="1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center" vertical="center" textRotation="90" wrapText="1"/>
    </xf>
    <xf numFmtId="4" fontId="0" fillId="0" borderId="12" xfId="0" applyNumberForma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/>
    <cellStyle name="Normal 2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</sheetPr>
  <dimension ref="A1:AB76"/>
  <sheetViews>
    <sheetView tabSelected="1" zoomScaleNormal="100"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X72" sqref="X72"/>
    </sheetView>
  </sheetViews>
  <sheetFormatPr defaultRowHeight="12.75" x14ac:dyDescent="0.2"/>
  <cols>
    <col min="1" max="1" width="2.140625" customWidth="1"/>
    <col min="2" max="2" width="9.7109375" style="3" customWidth="1"/>
    <col min="3" max="3" width="15.5703125" style="2" customWidth="1"/>
    <col min="4" max="4" width="7.85546875" style="10" customWidth="1"/>
    <col min="5" max="5" width="16.140625" style="2" customWidth="1"/>
    <col min="6" max="6" width="8.42578125" style="10" customWidth="1"/>
    <col min="7" max="7" width="16.28515625" style="2" customWidth="1"/>
    <col min="8" max="8" width="6.85546875" customWidth="1"/>
    <col min="9" max="9" width="5.85546875" customWidth="1"/>
    <col min="10" max="10" width="5" customWidth="1"/>
    <col min="11" max="11" width="5.28515625" customWidth="1"/>
    <col min="12" max="12" width="6.28515625" customWidth="1"/>
    <col min="13" max="14" width="6.140625" customWidth="1"/>
    <col min="15" max="15" width="5.85546875" customWidth="1"/>
    <col min="16" max="16" width="6" customWidth="1"/>
    <col min="17" max="17" width="5.7109375" customWidth="1"/>
    <col min="18" max="18" width="6" customWidth="1"/>
    <col min="19" max="19" width="6.85546875" customWidth="1"/>
    <col min="20" max="20" width="17.28515625" customWidth="1"/>
    <col min="21" max="22" width="14.5703125" bestFit="1" customWidth="1"/>
    <col min="23" max="24" width="12.85546875" bestFit="1" customWidth="1"/>
    <col min="25" max="25" width="17.28515625" bestFit="1" customWidth="1"/>
    <col min="26" max="26" width="11.85546875" bestFit="1" customWidth="1"/>
    <col min="27" max="27" width="12.85546875" bestFit="1" customWidth="1"/>
  </cols>
  <sheetData>
    <row r="1" spans="2:28" ht="44.25" customHeight="1" thickBot="1" x14ac:dyDescent="0.25">
      <c r="B1" s="98" t="s">
        <v>37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100"/>
      <c r="T1" s="98" t="s">
        <v>38</v>
      </c>
      <c r="U1" s="99"/>
      <c r="V1" s="99"/>
      <c r="W1" s="99"/>
      <c r="X1" s="99"/>
      <c r="Y1" s="99"/>
      <c r="Z1" s="99"/>
      <c r="AA1" s="99"/>
    </row>
    <row r="2" spans="2:28" ht="27" customHeight="1" x14ac:dyDescent="0.2">
      <c r="B2" s="101" t="s">
        <v>7</v>
      </c>
      <c r="C2" s="104" t="s">
        <v>2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6"/>
      <c r="T2" s="109" t="s">
        <v>39</v>
      </c>
      <c r="U2" s="110"/>
      <c r="V2" s="110"/>
      <c r="W2" s="110"/>
      <c r="X2" s="110"/>
      <c r="Y2" s="110"/>
      <c r="Z2" s="110"/>
      <c r="AA2" s="110"/>
    </row>
    <row r="3" spans="2:28" ht="22.5" customHeight="1" thickBot="1" x14ac:dyDescent="0.25">
      <c r="B3" s="102"/>
      <c r="C3" s="107" t="s">
        <v>0</v>
      </c>
      <c r="D3" s="107"/>
      <c r="E3" s="107" t="s">
        <v>11</v>
      </c>
      <c r="F3" s="107"/>
      <c r="G3" s="107" t="s">
        <v>8</v>
      </c>
      <c r="H3" s="107"/>
      <c r="I3" s="71" t="s">
        <v>12</v>
      </c>
      <c r="J3" s="72" t="s">
        <v>13</v>
      </c>
      <c r="K3" s="72" t="s">
        <v>14</v>
      </c>
      <c r="L3" s="72" t="s">
        <v>15</v>
      </c>
      <c r="M3" s="72" t="s">
        <v>16</v>
      </c>
      <c r="N3" s="72" t="s">
        <v>17</v>
      </c>
      <c r="O3" s="73" t="s">
        <v>18</v>
      </c>
      <c r="P3" s="73" t="s">
        <v>24</v>
      </c>
      <c r="Q3" s="73" t="s">
        <v>25</v>
      </c>
      <c r="R3" s="73" t="s">
        <v>26</v>
      </c>
      <c r="S3" s="73" t="s">
        <v>27</v>
      </c>
      <c r="T3" s="111"/>
      <c r="U3" s="112"/>
      <c r="V3" s="112"/>
      <c r="W3" s="112"/>
      <c r="X3" s="112"/>
      <c r="Y3" s="112"/>
      <c r="Z3" s="112"/>
      <c r="AA3" s="112"/>
    </row>
    <row r="4" spans="2:28" ht="40.5" customHeight="1" thickBot="1" x14ac:dyDescent="0.25">
      <c r="B4" s="103"/>
      <c r="C4" s="30" t="s">
        <v>10</v>
      </c>
      <c r="D4" s="31" t="s">
        <v>3</v>
      </c>
      <c r="E4" s="30" t="s">
        <v>10</v>
      </c>
      <c r="F4" s="31" t="s">
        <v>3</v>
      </c>
      <c r="G4" s="30" t="s">
        <v>10</v>
      </c>
      <c r="H4" s="32" t="s">
        <v>3</v>
      </c>
      <c r="I4" s="74" t="s">
        <v>10</v>
      </c>
      <c r="J4" s="75" t="s">
        <v>10</v>
      </c>
      <c r="K4" s="75" t="s">
        <v>10</v>
      </c>
      <c r="L4" s="75" t="s">
        <v>10</v>
      </c>
      <c r="M4" s="75" t="s">
        <v>10</v>
      </c>
      <c r="N4" s="75" t="s">
        <v>10</v>
      </c>
      <c r="O4" s="76" t="s">
        <v>10</v>
      </c>
      <c r="P4" s="76" t="s">
        <v>10</v>
      </c>
      <c r="Q4" s="76" t="s">
        <v>10</v>
      </c>
      <c r="R4" s="76" t="s">
        <v>10</v>
      </c>
      <c r="S4" s="76" t="s">
        <v>10</v>
      </c>
      <c r="T4" s="62" t="s">
        <v>36</v>
      </c>
      <c r="U4" s="63" t="s">
        <v>28</v>
      </c>
      <c r="V4" s="63" t="s">
        <v>29</v>
      </c>
      <c r="W4" s="63" t="s">
        <v>30</v>
      </c>
      <c r="X4" s="63" t="s">
        <v>31</v>
      </c>
      <c r="Y4" s="63" t="s">
        <v>32</v>
      </c>
      <c r="Z4" s="63" t="s">
        <v>33</v>
      </c>
      <c r="AA4" s="64" t="s">
        <v>34</v>
      </c>
      <c r="AB4" s="61" t="s">
        <v>35</v>
      </c>
    </row>
    <row r="5" spans="2:28" ht="14.1" customHeight="1" x14ac:dyDescent="0.25">
      <c r="B5" s="29" t="s">
        <v>5</v>
      </c>
      <c r="C5" s="87">
        <v>476200000</v>
      </c>
      <c r="D5" s="92">
        <v>43525</v>
      </c>
      <c r="E5" s="87">
        <v>127209490</v>
      </c>
      <c r="F5" s="92">
        <v>43617</v>
      </c>
      <c r="G5" s="87">
        <v>2720000000</v>
      </c>
      <c r="H5" s="94">
        <v>44682</v>
      </c>
      <c r="I5" s="96" t="s">
        <v>19</v>
      </c>
      <c r="J5" s="96" t="s">
        <v>19</v>
      </c>
      <c r="K5" s="96" t="s">
        <v>19</v>
      </c>
      <c r="L5" s="96" t="s">
        <v>19</v>
      </c>
      <c r="M5" s="96" t="s">
        <v>19</v>
      </c>
      <c r="N5" s="96" t="s">
        <v>19</v>
      </c>
      <c r="O5" s="83" t="s">
        <v>19</v>
      </c>
      <c r="P5" s="83" t="s">
        <v>19</v>
      </c>
      <c r="Q5" s="83" t="s">
        <v>19</v>
      </c>
      <c r="R5" s="83" t="s">
        <v>19</v>
      </c>
      <c r="S5" s="83" t="s">
        <v>19</v>
      </c>
      <c r="T5" s="65">
        <f>+C5+E5+G5</f>
        <v>3323409490</v>
      </c>
      <c r="U5" s="66"/>
      <c r="V5" s="67"/>
      <c r="W5" s="67"/>
      <c r="X5" s="67"/>
      <c r="Y5" s="67"/>
      <c r="Z5" s="67"/>
      <c r="AA5" s="67"/>
      <c r="AB5" s="68"/>
    </row>
    <row r="6" spans="2:28" ht="14.1" customHeight="1" x14ac:dyDescent="0.25">
      <c r="B6" s="6" t="s">
        <v>4</v>
      </c>
      <c r="C6" s="91"/>
      <c r="D6" s="93"/>
      <c r="E6" s="91"/>
      <c r="F6" s="93"/>
      <c r="G6" s="91"/>
      <c r="H6" s="95"/>
      <c r="I6" s="96"/>
      <c r="J6" s="96"/>
      <c r="K6" s="96"/>
      <c r="L6" s="96"/>
      <c r="M6" s="96"/>
      <c r="N6" s="96"/>
      <c r="O6" s="83"/>
      <c r="P6" s="83"/>
      <c r="Q6" s="83"/>
      <c r="R6" s="83"/>
      <c r="S6" s="83"/>
      <c r="T6" s="65">
        <f t="shared" ref="T6" si="0">+C6+E6+G6</f>
        <v>0</v>
      </c>
      <c r="U6" s="66"/>
      <c r="V6" s="66"/>
      <c r="W6" s="66"/>
      <c r="X6" s="66"/>
      <c r="Y6" s="66"/>
      <c r="Z6" s="66"/>
      <c r="AA6" s="67"/>
      <c r="AB6" s="68"/>
    </row>
    <row r="7" spans="2:28" ht="14.1" customHeight="1" x14ac:dyDescent="0.25">
      <c r="B7" s="7" t="s">
        <v>6</v>
      </c>
      <c r="C7" s="1">
        <v>211643227</v>
      </c>
      <c r="D7" s="26">
        <v>43770</v>
      </c>
      <c r="E7" s="4">
        <v>89951651.489999995</v>
      </c>
      <c r="F7" s="21">
        <v>43617</v>
      </c>
      <c r="G7" s="1">
        <v>1304999999</v>
      </c>
      <c r="H7" s="27">
        <v>44713</v>
      </c>
      <c r="I7" s="96"/>
      <c r="J7" s="96"/>
      <c r="K7" s="96"/>
      <c r="L7" s="96"/>
      <c r="M7" s="96"/>
      <c r="N7" s="96"/>
      <c r="O7" s="83"/>
      <c r="P7" s="83"/>
      <c r="Q7" s="83"/>
      <c r="R7" s="83"/>
      <c r="S7" s="83"/>
      <c r="T7" s="65">
        <f>+C7+E7+G7</f>
        <v>1606594877.49</v>
      </c>
      <c r="U7" s="66"/>
      <c r="V7" s="66"/>
      <c r="W7" s="66"/>
      <c r="X7" s="66"/>
      <c r="Y7" s="66"/>
      <c r="Z7" s="66"/>
      <c r="AA7" s="67"/>
      <c r="AB7" s="68"/>
    </row>
    <row r="8" spans="2:28" ht="14.1" customHeight="1" x14ac:dyDescent="0.25">
      <c r="B8" s="7">
        <v>43556</v>
      </c>
      <c r="C8" s="1">
        <v>14987627</v>
      </c>
      <c r="D8" s="26">
        <v>43847</v>
      </c>
      <c r="E8" s="4">
        <v>4005945.46</v>
      </c>
      <c r="F8" s="26">
        <v>43647</v>
      </c>
      <c r="G8" s="1" t="s">
        <v>9</v>
      </c>
      <c r="H8" s="27"/>
      <c r="I8" s="96"/>
      <c r="J8" s="96"/>
      <c r="K8" s="96"/>
      <c r="L8" s="96"/>
      <c r="M8" s="96"/>
      <c r="N8" s="96"/>
      <c r="O8" s="83"/>
      <c r="P8" s="83"/>
      <c r="Q8" s="83"/>
      <c r="R8" s="83"/>
      <c r="S8" s="83"/>
      <c r="T8" s="65">
        <f>+C8+E8</f>
        <v>18993572.460000001</v>
      </c>
      <c r="U8" s="66"/>
      <c r="V8" s="67"/>
      <c r="W8" s="67"/>
      <c r="X8" s="67"/>
      <c r="Y8" s="67"/>
      <c r="Z8" s="67"/>
      <c r="AA8" s="67"/>
      <c r="AB8" s="68"/>
    </row>
    <row r="9" spans="2:28" ht="14.1" customHeight="1" x14ac:dyDescent="0.25">
      <c r="B9" s="7">
        <v>43586</v>
      </c>
      <c r="C9" s="1">
        <v>7985233</v>
      </c>
      <c r="D9" s="26">
        <v>43847</v>
      </c>
      <c r="E9" s="4">
        <v>3420365.2699999996</v>
      </c>
      <c r="F9" s="26">
        <v>43647</v>
      </c>
      <c r="G9" s="1" t="s">
        <v>9</v>
      </c>
      <c r="H9" s="27"/>
      <c r="I9" s="96"/>
      <c r="J9" s="96"/>
      <c r="K9" s="96"/>
      <c r="L9" s="96"/>
      <c r="M9" s="96"/>
      <c r="N9" s="96"/>
      <c r="O9" s="83"/>
      <c r="P9" s="83"/>
      <c r="Q9" s="83"/>
      <c r="R9" s="83"/>
      <c r="S9" s="83"/>
      <c r="T9" s="65">
        <f t="shared" ref="T9:T56" si="1">+C9+E9</f>
        <v>11405598.27</v>
      </c>
      <c r="U9" s="66"/>
      <c r="V9" s="67"/>
      <c r="W9" s="67"/>
      <c r="X9" s="67"/>
      <c r="Y9" s="67"/>
      <c r="Z9" s="67"/>
      <c r="AA9" s="67"/>
      <c r="AB9" s="68"/>
    </row>
    <row r="10" spans="2:28" ht="14.1" customHeight="1" x14ac:dyDescent="0.25">
      <c r="B10" s="7">
        <v>43617</v>
      </c>
      <c r="C10" s="1">
        <v>9732208</v>
      </c>
      <c r="D10" s="26">
        <v>43847</v>
      </c>
      <c r="E10" s="4">
        <v>3983573.8000000003</v>
      </c>
      <c r="F10" s="26">
        <v>43647</v>
      </c>
      <c r="G10" s="1" t="s">
        <v>9</v>
      </c>
      <c r="H10" s="27"/>
      <c r="I10" s="96"/>
      <c r="J10" s="96"/>
      <c r="K10" s="96"/>
      <c r="L10" s="96"/>
      <c r="M10" s="96"/>
      <c r="N10" s="96"/>
      <c r="O10" s="83"/>
      <c r="P10" s="83"/>
      <c r="Q10" s="83"/>
      <c r="R10" s="83"/>
      <c r="S10" s="83"/>
      <c r="T10" s="65">
        <f t="shared" si="1"/>
        <v>13715781.800000001</v>
      </c>
      <c r="U10" s="66"/>
      <c r="V10" s="67"/>
      <c r="W10" s="67"/>
      <c r="X10" s="67"/>
      <c r="Y10" s="67"/>
      <c r="Z10" s="67"/>
      <c r="AA10" s="67"/>
      <c r="AB10" s="68"/>
    </row>
    <row r="11" spans="2:28" ht="14.1" customHeight="1" x14ac:dyDescent="0.25">
      <c r="B11" s="7">
        <v>43647</v>
      </c>
      <c r="C11" s="1">
        <v>11149949</v>
      </c>
      <c r="D11" s="26">
        <v>43847</v>
      </c>
      <c r="E11" s="4">
        <v>3528183.0699999994</v>
      </c>
      <c r="F11" s="26">
        <v>43647</v>
      </c>
      <c r="G11" s="1" t="s">
        <v>9</v>
      </c>
      <c r="H11" s="27"/>
      <c r="I11" s="96"/>
      <c r="J11" s="96"/>
      <c r="K11" s="96"/>
      <c r="L11" s="96"/>
      <c r="M11" s="96"/>
      <c r="N11" s="96"/>
      <c r="O11" s="83"/>
      <c r="P11" s="83"/>
      <c r="Q11" s="83"/>
      <c r="R11" s="83"/>
      <c r="S11" s="83"/>
      <c r="T11" s="65">
        <f t="shared" si="1"/>
        <v>14678132.07</v>
      </c>
      <c r="U11" s="66"/>
      <c r="V11" s="67"/>
      <c r="W11" s="67"/>
      <c r="X11" s="67"/>
      <c r="Y11" s="67"/>
      <c r="Z11" s="67"/>
      <c r="AA11" s="67"/>
      <c r="AB11" s="68"/>
    </row>
    <row r="12" spans="2:28" ht="14.1" customHeight="1" x14ac:dyDescent="0.25">
      <c r="B12" s="8">
        <v>43678</v>
      </c>
      <c r="C12" s="1">
        <v>17226567</v>
      </c>
      <c r="D12" s="26">
        <v>43847</v>
      </c>
      <c r="E12" s="1">
        <v>6528223</v>
      </c>
      <c r="F12" s="26">
        <v>43647</v>
      </c>
      <c r="G12" s="1" t="s">
        <v>9</v>
      </c>
      <c r="H12" s="27"/>
      <c r="I12" s="96"/>
      <c r="J12" s="96"/>
      <c r="K12" s="96"/>
      <c r="L12" s="96"/>
      <c r="M12" s="96"/>
      <c r="N12" s="96"/>
      <c r="O12" s="83"/>
      <c r="P12" s="83"/>
      <c r="Q12" s="83"/>
      <c r="R12" s="83"/>
      <c r="S12" s="83"/>
      <c r="T12" s="65">
        <f t="shared" si="1"/>
        <v>23754790</v>
      </c>
      <c r="U12" s="69"/>
      <c r="V12" s="70"/>
      <c r="W12" s="70"/>
      <c r="X12" s="70"/>
      <c r="Y12" s="70"/>
      <c r="Z12" s="70"/>
      <c r="AA12" s="70"/>
      <c r="AB12" s="68"/>
    </row>
    <row r="13" spans="2:28" ht="14.1" customHeight="1" x14ac:dyDescent="0.25">
      <c r="B13" s="8">
        <v>43709</v>
      </c>
      <c r="C13" s="1">
        <v>31881120</v>
      </c>
      <c r="D13" s="26">
        <v>43847</v>
      </c>
      <c r="E13" s="1">
        <v>8592215.0399999991</v>
      </c>
      <c r="F13" s="26">
        <v>43678</v>
      </c>
      <c r="G13" s="1" t="s">
        <v>9</v>
      </c>
      <c r="H13" s="27"/>
      <c r="I13" s="96"/>
      <c r="J13" s="96"/>
      <c r="K13" s="96"/>
      <c r="L13" s="96"/>
      <c r="M13" s="96"/>
      <c r="N13" s="96"/>
      <c r="O13" s="83"/>
      <c r="P13" s="83"/>
      <c r="Q13" s="83"/>
      <c r="R13" s="83"/>
      <c r="S13" s="83"/>
      <c r="T13" s="65">
        <f t="shared" si="1"/>
        <v>40473335.039999999</v>
      </c>
      <c r="U13" s="69"/>
      <c r="V13" s="70"/>
      <c r="W13" s="70"/>
      <c r="X13" s="70"/>
      <c r="Y13" s="70"/>
      <c r="Z13" s="70"/>
      <c r="AA13" s="70"/>
      <c r="AB13" s="68"/>
    </row>
    <row r="14" spans="2:28" ht="14.1" customHeight="1" x14ac:dyDescent="0.25">
      <c r="B14" s="8">
        <v>43739</v>
      </c>
      <c r="C14" s="1">
        <v>39629536</v>
      </c>
      <c r="D14" s="26">
        <v>43847</v>
      </c>
      <c r="E14" s="1">
        <v>5281078.18</v>
      </c>
      <c r="F14" s="26">
        <v>43739</v>
      </c>
      <c r="G14" s="1" t="s">
        <v>9</v>
      </c>
      <c r="H14" s="27"/>
      <c r="I14" s="96"/>
      <c r="J14" s="96"/>
      <c r="K14" s="96"/>
      <c r="L14" s="96"/>
      <c r="M14" s="96"/>
      <c r="N14" s="96"/>
      <c r="O14" s="83"/>
      <c r="P14" s="83"/>
      <c r="Q14" s="83"/>
      <c r="R14" s="83"/>
      <c r="S14" s="83"/>
      <c r="T14" s="65">
        <f t="shared" si="1"/>
        <v>44910614.18</v>
      </c>
      <c r="U14" s="60"/>
      <c r="V14" s="60"/>
      <c r="W14" s="60"/>
      <c r="X14" s="60"/>
      <c r="Y14" s="60"/>
      <c r="Z14" s="60"/>
      <c r="AA14" s="60"/>
      <c r="AB14" s="68"/>
    </row>
    <row r="15" spans="2:28" ht="14.1" customHeight="1" x14ac:dyDescent="0.25">
      <c r="B15" s="8">
        <v>43770</v>
      </c>
      <c r="C15" s="1">
        <v>36466719</v>
      </c>
      <c r="D15" s="26">
        <v>43847</v>
      </c>
      <c r="E15" s="1">
        <v>11530496.470000001</v>
      </c>
      <c r="F15" s="26">
        <v>43709</v>
      </c>
      <c r="G15" s="1" t="s">
        <v>9</v>
      </c>
      <c r="H15" s="27"/>
      <c r="I15" s="96"/>
      <c r="J15" s="96"/>
      <c r="K15" s="96"/>
      <c r="L15" s="96"/>
      <c r="M15" s="96"/>
      <c r="N15" s="96"/>
      <c r="O15" s="83"/>
      <c r="P15" s="83"/>
      <c r="Q15" s="83"/>
      <c r="R15" s="83"/>
      <c r="S15" s="83"/>
      <c r="T15" s="65">
        <f t="shared" si="1"/>
        <v>47997215.469999999</v>
      </c>
      <c r="U15" s="60"/>
      <c r="V15" s="60"/>
      <c r="W15" s="60"/>
      <c r="X15" s="60"/>
      <c r="Y15" s="60"/>
      <c r="Z15" s="60"/>
      <c r="AA15" s="60"/>
      <c r="AB15" s="68"/>
    </row>
    <row r="16" spans="2:28" ht="14.1" customHeight="1" x14ac:dyDescent="0.25">
      <c r="B16" s="8">
        <v>43800</v>
      </c>
      <c r="C16" s="1">
        <v>33330859</v>
      </c>
      <c r="D16" s="26">
        <v>43847</v>
      </c>
      <c r="E16" s="1">
        <v>22114360.649999999</v>
      </c>
      <c r="F16" s="26">
        <v>43794</v>
      </c>
      <c r="G16" s="1" t="s">
        <v>9</v>
      </c>
      <c r="H16" s="27"/>
      <c r="I16" s="96"/>
      <c r="J16" s="96"/>
      <c r="K16" s="96"/>
      <c r="L16" s="96"/>
      <c r="M16" s="96"/>
      <c r="N16" s="96"/>
      <c r="O16" s="83"/>
      <c r="P16" s="83"/>
      <c r="Q16" s="83"/>
      <c r="R16" s="83"/>
      <c r="S16" s="83"/>
      <c r="T16" s="65">
        <f t="shared" si="1"/>
        <v>55445219.649999999</v>
      </c>
      <c r="U16" s="60"/>
      <c r="V16" s="60"/>
      <c r="W16" s="60"/>
      <c r="X16" s="60"/>
      <c r="Y16" s="60"/>
      <c r="Z16" s="60"/>
      <c r="AA16" s="60"/>
      <c r="AB16" s="68"/>
    </row>
    <row r="17" spans="2:28" ht="14.1" customHeight="1" x14ac:dyDescent="0.25">
      <c r="B17" s="8">
        <v>43831</v>
      </c>
      <c r="C17" s="91">
        <v>180676125</v>
      </c>
      <c r="D17" s="93">
        <v>44054</v>
      </c>
      <c r="E17" s="1">
        <v>24589566.829999998</v>
      </c>
      <c r="F17" s="26">
        <v>43822</v>
      </c>
      <c r="G17" s="1" t="s">
        <v>9</v>
      </c>
      <c r="H17" s="27"/>
      <c r="I17" s="96"/>
      <c r="J17" s="96"/>
      <c r="K17" s="96"/>
      <c r="L17" s="96"/>
      <c r="M17" s="96"/>
      <c r="N17" s="96"/>
      <c r="O17" s="83"/>
      <c r="P17" s="83"/>
      <c r="Q17" s="83"/>
      <c r="R17" s="83"/>
      <c r="S17" s="83"/>
      <c r="T17" s="65">
        <f t="shared" si="1"/>
        <v>205265691.82999998</v>
      </c>
      <c r="U17" s="60"/>
      <c r="V17" s="60"/>
      <c r="W17" s="60"/>
      <c r="X17" s="60"/>
      <c r="Y17" s="60"/>
      <c r="Z17" s="60"/>
      <c r="AA17" s="60"/>
      <c r="AB17" s="59"/>
    </row>
    <row r="18" spans="2:28" ht="14.1" customHeight="1" x14ac:dyDescent="0.25">
      <c r="B18" s="8">
        <v>43862</v>
      </c>
      <c r="C18" s="91"/>
      <c r="D18" s="93"/>
      <c r="E18" s="1">
        <v>17763982.530000001</v>
      </c>
      <c r="F18" s="26">
        <v>43854</v>
      </c>
      <c r="G18" s="1" t="s">
        <v>9</v>
      </c>
      <c r="H18" s="27"/>
      <c r="I18" s="96"/>
      <c r="J18" s="96"/>
      <c r="K18" s="96"/>
      <c r="L18" s="96"/>
      <c r="M18" s="96"/>
      <c r="N18" s="96"/>
      <c r="O18" s="83"/>
      <c r="P18" s="83"/>
      <c r="Q18" s="83"/>
      <c r="R18" s="83"/>
      <c r="S18" s="83"/>
      <c r="T18" s="65">
        <f t="shared" si="1"/>
        <v>17763982.530000001</v>
      </c>
      <c r="U18" s="60"/>
      <c r="V18" s="60"/>
      <c r="W18" s="60"/>
      <c r="X18" s="60"/>
      <c r="Y18" s="60"/>
      <c r="Z18" s="60"/>
      <c r="AA18" s="60"/>
    </row>
    <row r="19" spans="2:28" ht="14.1" customHeight="1" x14ac:dyDescent="0.25">
      <c r="B19" s="8">
        <v>43891</v>
      </c>
      <c r="C19" s="91"/>
      <c r="D19" s="93"/>
      <c r="E19" s="1">
        <v>19062125.210000001</v>
      </c>
      <c r="F19" s="26">
        <v>43885</v>
      </c>
      <c r="G19" s="1" t="s">
        <v>9</v>
      </c>
      <c r="H19" s="27"/>
      <c r="I19" s="96"/>
      <c r="J19" s="96"/>
      <c r="K19" s="96"/>
      <c r="L19" s="96"/>
      <c r="M19" s="96"/>
      <c r="N19" s="96"/>
      <c r="O19" s="83"/>
      <c r="P19" s="83"/>
      <c r="Q19" s="83"/>
      <c r="R19" s="83"/>
      <c r="S19" s="83"/>
      <c r="T19" s="65">
        <f t="shared" si="1"/>
        <v>19062125.210000001</v>
      </c>
      <c r="U19" s="60"/>
      <c r="V19" s="60"/>
      <c r="W19" s="60"/>
      <c r="X19" s="60"/>
      <c r="Y19" s="60"/>
      <c r="Z19" s="60"/>
      <c r="AA19" s="60"/>
    </row>
    <row r="20" spans="2:28" ht="14.1" customHeight="1" x14ac:dyDescent="0.25">
      <c r="B20" s="8">
        <v>43922</v>
      </c>
      <c r="C20" s="91"/>
      <c r="D20" s="93"/>
      <c r="E20" s="1">
        <v>17159485.170000002</v>
      </c>
      <c r="F20" s="26">
        <v>43910</v>
      </c>
      <c r="G20" s="1" t="s">
        <v>9</v>
      </c>
      <c r="H20" s="27"/>
      <c r="I20" s="96"/>
      <c r="J20" s="96"/>
      <c r="K20" s="96"/>
      <c r="L20" s="96"/>
      <c r="M20" s="96"/>
      <c r="N20" s="96"/>
      <c r="O20" s="83"/>
      <c r="P20" s="83"/>
      <c r="Q20" s="83"/>
      <c r="R20" s="83"/>
      <c r="S20" s="83"/>
      <c r="T20" s="65">
        <f t="shared" si="1"/>
        <v>17159485.170000002</v>
      </c>
      <c r="U20" s="60"/>
      <c r="V20" s="60"/>
      <c r="W20" s="60"/>
      <c r="X20" s="60"/>
      <c r="Y20" s="60"/>
      <c r="Z20" s="60"/>
      <c r="AA20" s="60"/>
    </row>
    <row r="21" spans="2:28" ht="14.1" customHeight="1" x14ac:dyDescent="0.25">
      <c r="B21" s="8">
        <v>43952</v>
      </c>
      <c r="C21" s="91"/>
      <c r="D21" s="93"/>
      <c r="E21" s="1">
        <v>5459616.3099999996</v>
      </c>
      <c r="F21" s="26">
        <v>43948</v>
      </c>
      <c r="G21" s="1" t="s">
        <v>9</v>
      </c>
      <c r="H21" s="27"/>
      <c r="I21" s="96"/>
      <c r="J21" s="96"/>
      <c r="K21" s="96"/>
      <c r="L21" s="96"/>
      <c r="M21" s="96"/>
      <c r="N21" s="96"/>
      <c r="O21" s="83"/>
      <c r="P21" s="83"/>
      <c r="Q21" s="83"/>
      <c r="R21" s="83"/>
      <c r="S21" s="83"/>
      <c r="T21" s="65">
        <f t="shared" si="1"/>
        <v>5459616.3099999996</v>
      </c>
      <c r="U21" s="60"/>
      <c r="V21" s="60"/>
      <c r="W21" s="60"/>
      <c r="X21" s="60"/>
      <c r="Y21" s="60"/>
      <c r="Z21" s="60"/>
      <c r="AA21" s="60"/>
    </row>
    <row r="22" spans="2:28" ht="14.1" customHeight="1" x14ac:dyDescent="0.25">
      <c r="B22" s="8">
        <v>43983</v>
      </c>
      <c r="C22" s="91"/>
      <c r="D22" s="93"/>
      <c r="E22" s="1">
        <v>6301443.1799999997</v>
      </c>
      <c r="F22" s="26">
        <v>43977</v>
      </c>
      <c r="G22" s="1" t="s">
        <v>9</v>
      </c>
      <c r="H22" s="27"/>
      <c r="I22" s="96"/>
      <c r="J22" s="96"/>
      <c r="K22" s="96"/>
      <c r="L22" s="96"/>
      <c r="M22" s="96"/>
      <c r="N22" s="96"/>
      <c r="O22" s="83"/>
      <c r="P22" s="83"/>
      <c r="Q22" s="83"/>
      <c r="R22" s="83"/>
      <c r="S22" s="83"/>
      <c r="T22" s="65">
        <f t="shared" si="1"/>
        <v>6301443.1799999997</v>
      </c>
      <c r="U22" s="60"/>
      <c r="V22" s="60"/>
      <c r="W22" s="60"/>
      <c r="X22" s="60"/>
      <c r="Y22" s="60"/>
      <c r="Z22" s="60"/>
      <c r="AA22" s="60"/>
    </row>
    <row r="23" spans="2:28" ht="14.1" customHeight="1" x14ac:dyDescent="0.25">
      <c r="B23" s="8">
        <v>44013</v>
      </c>
      <c r="C23" s="91"/>
      <c r="D23" s="93"/>
      <c r="E23" s="1">
        <v>11646247.279999999</v>
      </c>
      <c r="F23" s="26">
        <v>44006</v>
      </c>
      <c r="G23" s="1" t="s">
        <v>9</v>
      </c>
      <c r="H23" s="27"/>
      <c r="I23" s="96"/>
      <c r="J23" s="96"/>
      <c r="K23" s="96"/>
      <c r="L23" s="96"/>
      <c r="M23" s="96"/>
      <c r="N23" s="96"/>
      <c r="O23" s="83"/>
      <c r="P23" s="83"/>
      <c r="Q23" s="83"/>
      <c r="R23" s="83"/>
      <c r="S23" s="83"/>
      <c r="T23" s="65">
        <f t="shared" si="1"/>
        <v>11646247.279999999</v>
      </c>
      <c r="U23" s="60"/>
      <c r="V23" s="60"/>
      <c r="W23" s="60"/>
      <c r="X23" s="60"/>
      <c r="Y23" s="60"/>
      <c r="Z23" s="60"/>
      <c r="AA23" s="60"/>
    </row>
    <row r="24" spans="2:28" ht="14.1" customHeight="1" x14ac:dyDescent="0.25">
      <c r="B24" s="8">
        <v>44013</v>
      </c>
      <c r="C24" s="91">
        <v>74777286</v>
      </c>
      <c r="D24" s="93">
        <v>44133</v>
      </c>
      <c r="E24" s="1">
        <v>16337799.48</v>
      </c>
      <c r="F24" s="26">
        <v>44035</v>
      </c>
      <c r="G24" s="1" t="s">
        <v>9</v>
      </c>
      <c r="H24" s="27"/>
      <c r="I24" s="96"/>
      <c r="J24" s="96"/>
      <c r="K24" s="96"/>
      <c r="L24" s="96"/>
      <c r="M24" s="96"/>
      <c r="N24" s="96"/>
      <c r="O24" s="83"/>
      <c r="P24" s="83"/>
      <c r="Q24" s="83"/>
      <c r="R24" s="83"/>
      <c r="S24" s="83"/>
      <c r="T24" s="65">
        <f t="shared" si="1"/>
        <v>91115085.480000004</v>
      </c>
      <c r="U24" s="60"/>
      <c r="V24" s="60"/>
      <c r="W24" s="60"/>
      <c r="X24" s="60"/>
      <c r="Y24" s="60"/>
      <c r="Z24" s="60"/>
      <c r="AA24" s="60"/>
    </row>
    <row r="25" spans="2:28" ht="14.1" customHeight="1" x14ac:dyDescent="0.25">
      <c r="B25" s="8">
        <v>44044</v>
      </c>
      <c r="C25" s="91"/>
      <c r="D25" s="93"/>
      <c r="E25" s="1">
        <v>13410974.550000001</v>
      </c>
      <c r="F25" s="26">
        <v>44073</v>
      </c>
      <c r="G25" s="1" t="s">
        <v>9</v>
      </c>
      <c r="H25" s="27"/>
      <c r="I25" s="96"/>
      <c r="J25" s="96"/>
      <c r="K25" s="96"/>
      <c r="L25" s="96"/>
      <c r="M25" s="96"/>
      <c r="N25" s="96"/>
      <c r="O25" s="83"/>
      <c r="P25" s="83"/>
      <c r="Q25" s="83"/>
      <c r="R25" s="83"/>
      <c r="S25" s="83"/>
      <c r="T25" s="65">
        <f t="shared" si="1"/>
        <v>13410974.550000001</v>
      </c>
      <c r="U25" s="60"/>
      <c r="V25" s="60"/>
      <c r="W25" s="60"/>
      <c r="X25" s="60"/>
      <c r="Y25" s="60"/>
      <c r="Z25" s="60"/>
      <c r="AA25" s="60"/>
    </row>
    <row r="26" spans="2:28" ht="14.1" customHeight="1" x14ac:dyDescent="0.25">
      <c r="B26" s="8">
        <v>44075</v>
      </c>
      <c r="C26" s="91"/>
      <c r="D26" s="93"/>
      <c r="E26" s="1">
        <v>18598796.239999998</v>
      </c>
      <c r="F26" s="26">
        <v>44098</v>
      </c>
      <c r="G26" s="1" t="s">
        <v>9</v>
      </c>
      <c r="H26" s="27"/>
      <c r="I26" s="96"/>
      <c r="J26" s="96"/>
      <c r="K26" s="96"/>
      <c r="L26" s="96"/>
      <c r="M26" s="96"/>
      <c r="N26" s="96"/>
      <c r="O26" s="83"/>
      <c r="P26" s="83"/>
      <c r="Q26" s="83"/>
      <c r="R26" s="83"/>
      <c r="S26" s="83"/>
      <c r="T26" s="65">
        <f t="shared" si="1"/>
        <v>18598796.239999998</v>
      </c>
      <c r="U26" s="60"/>
      <c r="V26" s="60"/>
      <c r="W26" s="60"/>
      <c r="X26" s="60"/>
      <c r="Y26" s="60"/>
      <c r="Z26" s="60"/>
      <c r="AA26" s="60"/>
    </row>
    <row r="27" spans="2:28" ht="14.1" customHeight="1" x14ac:dyDescent="0.25">
      <c r="B27" s="8">
        <v>44105</v>
      </c>
      <c r="C27" s="91"/>
      <c r="D27" s="93"/>
      <c r="E27" s="1">
        <v>9787879.2699999996</v>
      </c>
      <c r="F27" s="26">
        <v>44127</v>
      </c>
      <c r="G27" s="1" t="s">
        <v>9</v>
      </c>
      <c r="H27" s="27"/>
      <c r="I27" s="96"/>
      <c r="J27" s="96"/>
      <c r="K27" s="96"/>
      <c r="L27" s="96"/>
      <c r="M27" s="96"/>
      <c r="N27" s="96"/>
      <c r="O27" s="83"/>
      <c r="P27" s="83"/>
      <c r="Q27" s="83"/>
      <c r="R27" s="83"/>
      <c r="S27" s="83"/>
      <c r="T27" s="65">
        <f t="shared" si="1"/>
        <v>9787879.2699999996</v>
      </c>
      <c r="U27" s="60"/>
      <c r="V27" s="60"/>
      <c r="W27" s="60"/>
      <c r="X27" s="60"/>
      <c r="Y27" s="60"/>
      <c r="Z27" s="60"/>
      <c r="AA27" s="60"/>
    </row>
    <row r="28" spans="2:28" ht="14.1" customHeight="1" x14ac:dyDescent="0.25">
      <c r="B28" s="8">
        <v>44136</v>
      </c>
      <c r="C28" s="91">
        <v>58878144</v>
      </c>
      <c r="D28" s="93">
        <v>44235</v>
      </c>
      <c r="E28" s="1">
        <v>26798279.010000002</v>
      </c>
      <c r="F28" s="26">
        <v>44159</v>
      </c>
      <c r="G28" s="1" t="s">
        <v>9</v>
      </c>
      <c r="H28" s="27"/>
      <c r="I28" s="96"/>
      <c r="J28" s="96"/>
      <c r="K28" s="96"/>
      <c r="L28" s="96"/>
      <c r="M28" s="96"/>
      <c r="N28" s="96"/>
      <c r="O28" s="83"/>
      <c r="P28" s="83"/>
      <c r="Q28" s="83"/>
      <c r="R28" s="83"/>
      <c r="S28" s="83"/>
      <c r="T28" s="65">
        <f t="shared" si="1"/>
        <v>85676423.010000005</v>
      </c>
      <c r="U28" s="60"/>
      <c r="V28" s="60"/>
      <c r="W28" s="60"/>
      <c r="X28" s="60"/>
      <c r="Y28" s="60"/>
      <c r="Z28" s="60"/>
      <c r="AA28" s="60"/>
    </row>
    <row r="29" spans="2:28" ht="14.1" customHeight="1" x14ac:dyDescent="0.25">
      <c r="B29" s="8">
        <v>44166</v>
      </c>
      <c r="C29" s="91"/>
      <c r="D29" s="93"/>
      <c r="E29" s="1">
        <v>21260939.219999999</v>
      </c>
      <c r="F29" s="26">
        <v>44189</v>
      </c>
      <c r="G29" s="1" t="s">
        <v>9</v>
      </c>
      <c r="H29" s="27"/>
      <c r="I29" s="96"/>
      <c r="J29" s="96"/>
      <c r="K29" s="96"/>
      <c r="L29" s="96"/>
      <c r="M29" s="96"/>
      <c r="N29" s="96"/>
      <c r="O29" s="83"/>
      <c r="P29" s="83"/>
      <c r="Q29" s="83"/>
      <c r="R29" s="83"/>
      <c r="S29" s="83"/>
      <c r="T29" s="65">
        <f t="shared" si="1"/>
        <v>21260939.219999999</v>
      </c>
      <c r="U29" s="60"/>
      <c r="V29" s="60"/>
      <c r="W29" s="60"/>
      <c r="X29" s="60"/>
      <c r="Y29" s="60"/>
      <c r="Z29" s="60"/>
      <c r="AA29" s="60"/>
    </row>
    <row r="30" spans="2:28" ht="14.1" customHeight="1" x14ac:dyDescent="0.25">
      <c r="B30" s="8">
        <v>44197</v>
      </c>
      <c r="C30" s="91">
        <v>18592944</v>
      </c>
      <c r="D30" s="93">
        <v>44286</v>
      </c>
      <c r="E30" s="1">
        <v>22954841.780000001</v>
      </c>
      <c r="F30" s="26">
        <v>44218</v>
      </c>
      <c r="G30" s="1" t="s">
        <v>9</v>
      </c>
      <c r="H30" s="27"/>
      <c r="I30" s="96"/>
      <c r="J30" s="96"/>
      <c r="K30" s="96"/>
      <c r="L30" s="96"/>
      <c r="M30" s="96"/>
      <c r="N30" s="96"/>
      <c r="O30" s="83"/>
      <c r="P30" s="83"/>
      <c r="Q30" s="83"/>
      <c r="R30" s="83"/>
      <c r="S30" s="83"/>
      <c r="T30" s="65">
        <f t="shared" si="1"/>
        <v>41547785.780000001</v>
      </c>
      <c r="U30" s="60"/>
      <c r="V30" s="60"/>
      <c r="W30" s="60"/>
      <c r="X30" s="60"/>
      <c r="Y30" s="60"/>
      <c r="Z30" s="60"/>
      <c r="AA30" s="60"/>
    </row>
    <row r="31" spans="2:28" ht="14.1" customHeight="1" x14ac:dyDescent="0.25">
      <c r="B31" s="8">
        <v>44228</v>
      </c>
      <c r="C31" s="91"/>
      <c r="D31" s="93"/>
      <c r="E31" s="1">
        <v>13883508.27</v>
      </c>
      <c r="F31" s="26">
        <v>44251</v>
      </c>
      <c r="G31" s="1" t="s">
        <v>9</v>
      </c>
      <c r="H31" s="27"/>
      <c r="I31" s="96"/>
      <c r="J31" s="96"/>
      <c r="K31" s="96"/>
      <c r="L31" s="96"/>
      <c r="M31" s="96"/>
      <c r="N31" s="96"/>
      <c r="O31" s="83"/>
      <c r="P31" s="83"/>
      <c r="Q31" s="83"/>
      <c r="R31" s="83"/>
      <c r="S31" s="83"/>
      <c r="T31" s="65">
        <f t="shared" si="1"/>
        <v>13883508.27</v>
      </c>
      <c r="U31" s="60"/>
      <c r="V31" s="60"/>
      <c r="W31" s="60"/>
      <c r="X31" s="60"/>
      <c r="Y31" s="60"/>
      <c r="Z31" s="60"/>
      <c r="AA31" s="60"/>
    </row>
    <row r="32" spans="2:28" ht="14.1" customHeight="1" x14ac:dyDescent="0.25">
      <c r="B32" s="8">
        <v>44256</v>
      </c>
      <c r="C32" s="91"/>
      <c r="D32" s="93"/>
      <c r="E32" s="1">
        <v>18705080.719999999</v>
      </c>
      <c r="F32" s="26">
        <v>44279</v>
      </c>
      <c r="G32" s="1" t="s">
        <v>9</v>
      </c>
      <c r="H32" s="27"/>
      <c r="I32" s="96"/>
      <c r="J32" s="96"/>
      <c r="K32" s="96"/>
      <c r="L32" s="96"/>
      <c r="M32" s="96"/>
      <c r="N32" s="96"/>
      <c r="O32" s="83"/>
      <c r="P32" s="83"/>
      <c r="Q32" s="83"/>
      <c r="R32" s="83"/>
      <c r="S32" s="83"/>
      <c r="T32" s="65">
        <f t="shared" si="1"/>
        <v>18705080.719999999</v>
      </c>
      <c r="U32" s="60"/>
      <c r="V32" s="60"/>
      <c r="W32" s="60"/>
      <c r="X32" s="60"/>
      <c r="Y32" s="60"/>
      <c r="Z32" s="60"/>
      <c r="AA32" s="60"/>
    </row>
    <row r="33" spans="2:27" ht="14.1" customHeight="1" x14ac:dyDescent="0.25">
      <c r="B33" s="8">
        <v>44287</v>
      </c>
      <c r="C33" s="91">
        <v>20372992.129999995</v>
      </c>
      <c r="D33" s="11">
        <v>44287</v>
      </c>
      <c r="E33" s="1">
        <v>16345447.199999999</v>
      </c>
      <c r="F33" s="26">
        <v>44309</v>
      </c>
      <c r="G33" s="1" t="s">
        <v>9</v>
      </c>
      <c r="H33" s="27"/>
      <c r="I33" s="96"/>
      <c r="J33" s="96"/>
      <c r="K33" s="96"/>
      <c r="L33" s="96"/>
      <c r="M33" s="96"/>
      <c r="N33" s="96"/>
      <c r="O33" s="83"/>
      <c r="P33" s="83"/>
      <c r="Q33" s="83"/>
      <c r="R33" s="83"/>
      <c r="S33" s="83"/>
      <c r="T33" s="65">
        <f t="shared" si="1"/>
        <v>36718439.329999998</v>
      </c>
      <c r="U33" s="60"/>
      <c r="V33" s="60"/>
      <c r="W33" s="60"/>
      <c r="X33" s="60"/>
      <c r="Y33" s="60"/>
      <c r="Z33" s="60"/>
      <c r="AA33" s="60"/>
    </row>
    <row r="34" spans="2:27" ht="14.1" customHeight="1" x14ac:dyDescent="0.25">
      <c r="B34" s="8">
        <v>44317</v>
      </c>
      <c r="C34" s="91"/>
      <c r="D34" s="11">
        <v>44317</v>
      </c>
      <c r="E34" s="1">
        <v>11958285.16</v>
      </c>
      <c r="F34" s="26">
        <v>44340</v>
      </c>
      <c r="G34" s="1" t="s">
        <v>9</v>
      </c>
      <c r="H34" s="27"/>
      <c r="I34" s="96"/>
      <c r="J34" s="96"/>
      <c r="K34" s="96"/>
      <c r="L34" s="96"/>
      <c r="M34" s="96"/>
      <c r="N34" s="96"/>
      <c r="O34" s="83"/>
      <c r="P34" s="83"/>
      <c r="Q34" s="83"/>
      <c r="R34" s="83"/>
      <c r="S34" s="83"/>
      <c r="T34" s="65">
        <f t="shared" si="1"/>
        <v>11958285.16</v>
      </c>
      <c r="U34" s="60"/>
      <c r="V34" s="60"/>
      <c r="W34" s="60"/>
      <c r="X34" s="60"/>
      <c r="Y34" s="60"/>
      <c r="Z34" s="60"/>
      <c r="AA34" s="60"/>
    </row>
    <row r="35" spans="2:27" ht="14.1" customHeight="1" x14ac:dyDescent="0.25">
      <c r="B35" s="8">
        <v>44348</v>
      </c>
      <c r="C35" s="91"/>
      <c r="D35" s="11">
        <v>44348</v>
      </c>
      <c r="E35" s="1">
        <v>19201793.280000001</v>
      </c>
      <c r="F35" s="26">
        <v>44371</v>
      </c>
      <c r="G35" s="1" t="s">
        <v>9</v>
      </c>
      <c r="H35" s="27"/>
      <c r="I35" s="96"/>
      <c r="J35" s="96"/>
      <c r="K35" s="96"/>
      <c r="L35" s="96"/>
      <c r="M35" s="96"/>
      <c r="N35" s="96"/>
      <c r="O35" s="83"/>
      <c r="P35" s="83"/>
      <c r="Q35" s="83"/>
      <c r="R35" s="83"/>
      <c r="S35" s="83"/>
      <c r="T35" s="65">
        <f t="shared" si="1"/>
        <v>19201793.280000001</v>
      </c>
      <c r="U35" s="60"/>
      <c r="V35" s="60"/>
      <c r="W35" s="60"/>
      <c r="X35" s="60"/>
      <c r="Y35" s="60"/>
      <c r="Z35" s="60"/>
      <c r="AA35" s="60"/>
    </row>
    <row r="36" spans="2:27" ht="14.1" customHeight="1" x14ac:dyDescent="0.25">
      <c r="B36" s="8">
        <v>44378</v>
      </c>
      <c r="C36" s="91">
        <v>58667933.420000002</v>
      </c>
      <c r="D36" s="11">
        <v>44378</v>
      </c>
      <c r="E36" s="1">
        <v>24159033.539999999</v>
      </c>
      <c r="F36" s="26">
        <v>44400</v>
      </c>
      <c r="G36" s="1" t="s">
        <v>9</v>
      </c>
      <c r="H36" s="27"/>
      <c r="I36" s="96"/>
      <c r="J36" s="96"/>
      <c r="K36" s="96"/>
      <c r="L36" s="96"/>
      <c r="M36" s="96"/>
      <c r="N36" s="96"/>
      <c r="O36" s="83"/>
      <c r="P36" s="83"/>
      <c r="Q36" s="83"/>
      <c r="R36" s="83"/>
      <c r="S36" s="83"/>
      <c r="T36" s="65">
        <f t="shared" si="1"/>
        <v>82826966.960000008</v>
      </c>
      <c r="U36" s="60"/>
      <c r="V36" s="60"/>
      <c r="W36" s="60"/>
      <c r="X36" s="60"/>
      <c r="Y36" s="60"/>
      <c r="Z36" s="60"/>
      <c r="AA36" s="60"/>
    </row>
    <row r="37" spans="2:27" ht="14.1" customHeight="1" x14ac:dyDescent="0.25">
      <c r="B37" s="8">
        <v>44409</v>
      </c>
      <c r="C37" s="91"/>
      <c r="D37" s="11">
        <v>44409</v>
      </c>
      <c r="E37" s="1">
        <v>27694139.879999999</v>
      </c>
      <c r="F37" s="26">
        <v>44432</v>
      </c>
      <c r="G37" s="1" t="s">
        <v>9</v>
      </c>
      <c r="H37" s="27"/>
      <c r="I37" s="96"/>
      <c r="J37" s="96"/>
      <c r="K37" s="96"/>
      <c r="L37" s="96"/>
      <c r="M37" s="96"/>
      <c r="N37" s="96"/>
      <c r="O37" s="83"/>
      <c r="P37" s="83"/>
      <c r="Q37" s="83"/>
      <c r="R37" s="83"/>
      <c r="S37" s="83"/>
      <c r="T37" s="65">
        <f t="shared" si="1"/>
        <v>27694139.879999999</v>
      </c>
      <c r="U37" s="60"/>
      <c r="V37" s="60"/>
      <c r="W37" s="60"/>
      <c r="X37" s="60"/>
      <c r="Y37" s="60"/>
      <c r="Z37" s="60"/>
      <c r="AA37" s="60"/>
    </row>
    <row r="38" spans="2:27" ht="14.1" customHeight="1" x14ac:dyDescent="0.25">
      <c r="B38" s="8">
        <v>44440</v>
      </c>
      <c r="C38" s="91"/>
      <c r="D38" s="11">
        <v>44440</v>
      </c>
      <c r="E38" s="1">
        <v>19873104.93</v>
      </c>
      <c r="F38" s="26">
        <v>44463</v>
      </c>
      <c r="G38" s="1" t="s">
        <v>9</v>
      </c>
      <c r="H38" s="27"/>
      <c r="I38" s="96"/>
      <c r="J38" s="96"/>
      <c r="K38" s="96"/>
      <c r="L38" s="96"/>
      <c r="M38" s="96"/>
      <c r="N38" s="96"/>
      <c r="O38" s="83"/>
      <c r="P38" s="83"/>
      <c r="Q38" s="83"/>
      <c r="R38" s="83"/>
      <c r="S38" s="83"/>
      <c r="T38" s="65">
        <f t="shared" si="1"/>
        <v>19873104.93</v>
      </c>
      <c r="U38" s="60"/>
      <c r="V38" s="60"/>
      <c r="W38" s="60"/>
      <c r="X38" s="60"/>
      <c r="Y38" s="60"/>
      <c r="Z38" s="60"/>
      <c r="AA38" s="60"/>
    </row>
    <row r="39" spans="2:27" ht="14.1" customHeight="1" x14ac:dyDescent="0.25">
      <c r="B39" s="8">
        <v>44470</v>
      </c>
      <c r="C39" s="1">
        <v>12472056.310000001</v>
      </c>
      <c r="D39" s="11">
        <v>44682</v>
      </c>
      <c r="E39" s="1">
        <v>26563273.009999998</v>
      </c>
      <c r="F39" s="26">
        <v>44491</v>
      </c>
      <c r="G39" s="1" t="s">
        <v>9</v>
      </c>
      <c r="H39" s="27"/>
      <c r="I39" s="96"/>
      <c r="J39" s="96"/>
      <c r="K39" s="96"/>
      <c r="L39" s="96"/>
      <c r="M39" s="96"/>
      <c r="N39" s="96"/>
      <c r="O39" s="83"/>
      <c r="P39" s="83"/>
      <c r="Q39" s="83"/>
      <c r="R39" s="83"/>
      <c r="S39" s="83"/>
      <c r="T39" s="65">
        <f t="shared" si="1"/>
        <v>39035329.32</v>
      </c>
      <c r="U39" s="60"/>
      <c r="V39" s="60"/>
      <c r="W39" s="60"/>
      <c r="X39" s="60"/>
      <c r="Y39" s="60"/>
      <c r="Z39" s="60"/>
      <c r="AA39" s="60"/>
    </row>
    <row r="40" spans="2:27" ht="14.1" customHeight="1" x14ac:dyDescent="0.25">
      <c r="B40" s="8">
        <v>44501</v>
      </c>
      <c r="C40" s="1">
        <v>12463709.440000001</v>
      </c>
      <c r="D40" s="11">
        <v>44682</v>
      </c>
      <c r="E40" s="17">
        <v>12334209.34</v>
      </c>
      <c r="F40" s="26">
        <v>44501</v>
      </c>
      <c r="G40" s="1" t="s">
        <v>9</v>
      </c>
      <c r="H40" s="27"/>
      <c r="I40" s="96"/>
      <c r="J40" s="96"/>
      <c r="K40" s="96"/>
      <c r="L40" s="96"/>
      <c r="M40" s="96"/>
      <c r="N40" s="96"/>
      <c r="O40" s="83"/>
      <c r="P40" s="83"/>
      <c r="Q40" s="83"/>
      <c r="R40" s="83"/>
      <c r="S40" s="83"/>
      <c r="T40" s="65">
        <f t="shared" si="1"/>
        <v>24797918.780000001</v>
      </c>
      <c r="U40" s="60"/>
      <c r="V40" s="60"/>
      <c r="W40" s="60"/>
      <c r="X40" s="60"/>
      <c r="Y40" s="60"/>
      <c r="Z40" s="60"/>
      <c r="AA40" s="60"/>
    </row>
    <row r="41" spans="2:27" ht="14.1" customHeight="1" x14ac:dyDescent="0.25">
      <c r="B41" s="8">
        <v>44531</v>
      </c>
      <c r="C41" s="1">
        <v>17564554.550000004</v>
      </c>
      <c r="D41" s="11">
        <v>44682</v>
      </c>
      <c r="E41" s="1">
        <v>12757585.210000001</v>
      </c>
      <c r="F41" s="26">
        <v>44531</v>
      </c>
      <c r="G41" s="1" t="s">
        <v>9</v>
      </c>
      <c r="H41" s="27"/>
      <c r="I41" s="96"/>
      <c r="J41" s="96"/>
      <c r="K41" s="96"/>
      <c r="L41" s="96"/>
      <c r="M41" s="96"/>
      <c r="N41" s="96"/>
      <c r="O41" s="83"/>
      <c r="P41" s="83"/>
      <c r="Q41" s="83"/>
      <c r="R41" s="83"/>
      <c r="S41" s="83"/>
      <c r="T41" s="65">
        <f t="shared" si="1"/>
        <v>30322139.760000005</v>
      </c>
      <c r="U41" s="60"/>
      <c r="V41" s="60"/>
      <c r="W41" s="60"/>
      <c r="X41" s="60"/>
      <c r="Y41" s="60"/>
      <c r="Z41" s="60"/>
      <c r="AA41" s="60"/>
    </row>
    <row r="42" spans="2:27" ht="14.1" customHeight="1" x14ac:dyDescent="0.25">
      <c r="B42" s="8">
        <v>44562</v>
      </c>
      <c r="C42" s="1">
        <v>17958137.170000002</v>
      </c>
      <c r="D42" s="11">
        <v>44682</v>
      </c>
      <c r="E42" s="1">
        <v>22323965.660000004</v>
      </c>
      <c r="F42" s="26">
        <v>44562</v>
      </c>
      <c r="G42" s="1" t="s">
        <v>9</v>
      </c>
      <c r="H42" s="27"/>
      <c r="I42" s="96"/>
      <c r="J42" s="96"/>
      <c r="K42" s="96"/>
      <c r="L42" s="96"/>
      <c r="M42" s="96"/>
      <c r="N42" s="96"/>
      <c r="O42" s="83"/>
      <c r="P42" s="83"/>
      <c r="Q42" s="83"/>
      <c r="R42" s="83"/>
      <c r="S42" s="83"/>
      <c r="T42" s="65">
        <f t="shared" si="1"/>
        <v>40282102.830000006</v>
      </c>
      <c r="U42" s="60"/>
      <c r="V42" s="60"/>
      <c r="W42" s="60"/>
      <c r="X42" s="60"/>
      <c r="Y42" s="60"/>
      <c r="Z42" s="60"/>
      <c r="AA42" s="60"/>
    </row>
    <row r="43" spans="2:27" ht="14.1" customHeight="1" x14ac:dyDescent="0.25">
      <c r="B43" s="8">
        <v>44593</v>
      </c>
      <c r="C43" s="1">
        <v>5181637.1900000004</v>
      </c>
      <c r="D43" s="11">
        <v>44682</v>
      </c>
      <c r="E43" s="1">
        <v>16543436.689999999</v>
      </c>
      <c r="F43" s="11">
        <v>44593</v>
      </c>
      <c r="G43" s="1" t="s">
        <v>9</v>
      </c>
      <c r="H43" s="27"/>
      <c r="I43" s="96"/>
      <c r="J43" s="96"/>
      <c r="K43" s="96"/>
      <c r="L43" s="96"/>
      <c r="M43" s="96"/>
      <c r="N43" s="96"/>
      <c r="O43" s="83"/>
      <c r="P43" s="83"/>
      <c r="Q43" s="83"/>
      <c r="R43" s="83"/>
      <c r="S43" s="83"/>
      <c r="T43" s="65">
        <f t="shared" si="1"/>
        <v>21725073.879999999</v>
      </c>
      <c r="U43" s="60"/>
      <c r="V43" s="60"/>
      <c r="W43" s="60"/>
      <c r="X43" s="60"/>
      <c r="Y43" s="60"/>
      <c r="Z43" s="60"/>
      <c r="AA43" s="60"/>
    </row>
    <row r="44" spans="2:27" ht="14.1" customHeight="1" x14ac:dyDescent="0.25">
      <c r="B44" s="8">
        <v>44621</v>
      </c>
      <c r="C44" s="1">
        <v>11732153.109999996</v>
      </c>
      <c r="D44" s="11">
        <v>44682</v>
      </c>
      <c r="E44" s="42">
        <v>13295652.869999999</v>
      </c>
      <c r="F44" s="11">
        <v>44652</v>
      </c>
      <c r="G44" s="1" t="s">
        <v>9</v>
      </c>
      <c r="H44" s="27"/>
      <c r="I44" s="96"/>
      <c r="J44" s="96"/>
      <c r="K44" s="96"/>
      <c r="L44" s="96"/>
      <c r="M44" s="96"/>
      <c r="N44" s="96"/>
      <c r="O44" s="83"/>
      <c r="P44" s="83"/>
      <c r="Q44" s="83"/>
      <c r="R44" s="83"/>
      <c r="S44" s="83"/>
      <c r="T44" s="65">
        <f t="shared" si="1"/>
        <v>25027805.979999997</v>
      </c>
      <c r="U44" s="60"/>
      <c r="V44" s="60"/>
      <c r="W44" s="60"/>
      <c r="X44" s="60"/>
      <c r="Y44" s="60"/>
      <c r="Z44" s="60"/>
      <c r="AA44" s="60"/>
    </row>
    <row r="45" spans="2:27" ht="14.1" customHeight="1" x14ac:dyDescent="0.25">
      <c r="B45" s="8">
        <v>44652</v>
      </c>
      <c r="C45" s="85">
        <v>37193014.700000003</v>
      </c>
      <c r="D45" s="88">
        <v>44774</v>
      </c>
      <c r="E45" s="42">
        <v>21175240.949999999</v>
      </c>
      <c r="F45" s="11">
        <v>44682</v>
      </c>
      <c r="G45" s="1" t="s">
        <v>9</v>
      </c>
      <c r="H45" s="27"/>
      <c r="I45" s="96"/>
      <c r="J45" s="96"/>
      <c r="K45" s="96"/>
      <c r="L45" s="96"/>
      <c r="M45" s="96"/>
      <c r="N45" s="96"/>
      <c r="O45" s="83"/>
      <c r="P45" s="83"/>
      <c r="Q45" s="83"/>
      <c r="R45" s="83"/>
      <c r="S45" s="83"/>
      <c r="T45" s="65">
        <f t="shared" si="1"/>
        <v>58368255.650000006</v>
      </c>
      <c r="U45" s="60"/>
      <c r="V45" s="60"/>
      <c r="W45" s="60"/>
      <c r="X45" s="60"/>
      <c r="Y45" s="60"/>
      <c r="Z45" s="60"/>
      <c r="AA45" s="60"/>
    </row>
    <row r="46" spans="2:27" ht="14.1" customHeight="1" x14ac:dyDescent="0.25">
      <c r="B46" s="8">
        <v>44682</v>
      </c>
      <c r="C46" s="86"/>
      <c r="D46" s="89"/>
      <c r="E46" s="42">
        <v>8759803.5099999998</v>
      </c>
      <c r="F46" s="26">
        <v>44713</v>
      </c>
      <c r="G46" s="1" t="s">
        <v>9</v>
      </c>
      <c r="H46" s="27"/>
      <c r="I46" s="96"/>
      <c r="J46" s="96"/>
      <c r="K46" s="96"/>
      <c r="L46" s="96"/>
      <c r="M46" s="96"/>
      <c r="N46" s="96"/>
      <c r="O46" s="83"/>
      <c r="P46" s="83"/>
      <c r="Q46" s="83"/>
      <c r="R46" s="83"/>
      <c r="S46" s="83"/>
      <c r="T46" s="65">
        <f t="shared" si="1"/>
        <v>8759803.5099999998</v>
      </c>
      <c r="U46" s="60"/>
      <c r="V46" s="60"/>
      <c r="W46" s="60"/>
      <c r="X46" s="60"/>
      <c r="Y46" s="60"/>
      <c r="Z46" s="60"/>
      <c r="AA46" s="60"/>
    </row>
    <row r="47" spans="2:27" ht="14.1" customHeight="1" x14ac:dyDescent="0.25">
      <c r="B47" s="8">
        <v>44713</v>
      </c>
      <c r="C47" s="87"/>
      <c r="D47" s="90"/>
      <c r="E47" s="42">
        <v>16835159.600000001</v>
      </c>
      <c r="F47" s="26">
        <v>44743</v>
      </c>
      <c r="G47" s="1" t="s">
        <v>9</v>
      </c>
      <c r="H47" s="27"/>
      <c r="I47" s="96"/>
      <c r="J47" s="96"/>
      <c r="K47" s="96"/>
      <c r="L47" s="96"/>
      <c r="M47" s="96"/>
      <c r="N47" s="96"/>
      <c r="O47" s="83"/>
      <c r="P47" s="83"/>
      <c r="Q47" s="83"/>
      <c r="R47" s="83"/>
      <c r="S47" s="83"/>
      <c r="T47" s="65">
        <f t="shared" si="1"/>
        <v>16835159.600000001</v>
      </c>
      <c r="U47" s="60"/>
      <c r="V47" s="60"/>
      <c r="W47" s="60"/>
      <c r="X47" s="60"/>
      <c r="Y47" s="60"/>
      <c r="Z47" s="60"/>
      <c r="AA47" s="60"/>
    </row>
    <row r="48" spans="2:27" ht="14.1" customHeight="1" x14ac:dyDescent="0.25">
      <c r="B48" s="8">
        <v>44743</v>
      </c>
      <c r="C48" s="42">
        <v>17266978.559999999</v>
      </c>
      <c r="D48" s="16">
        <v>44774</v>
      </c>
      <c r="E48" s="42">
        <v>23190993.789999999</v>
      </c>
      <c r="F48" s="26">
        <v>44774</v>
      </c>
      <c r="G48" s="1" t="s">
        <v>9</v>
      </c>
      <c r="H48" s="27"/>
      <c r="I48" s="96"/>
      <c r="J48" s="96"/>
      <c r="K48" s="96"/>
      <c r="L48" s="96"/>
      <c r="M48" s="96"/>
      <c r="N48" s="96"/>
      <c r="O48" s="83"/>
      <c r="P48" s="83"/>
      <c r="Q48" s="83"/>
      <c r="R48" s="83"/>
      <c r="S48" s="83"/>
      <c r="T48" s="65">
        <f t="shared" si="1"/>
        <v>40457972.349999994</v>
      </c>
      <c r="U48" s="60"/>
      <c r="V48" s="60"/>
      <c r="W48" s="60"/>
      <c r="X48" s="60"/>
      <c r="Y48" s="60"/>
      <c r="Z48" s="60"/>
      <c r="AA48" s="60"/>
    </row>
    <row r="49" spans="2:28" ht="14.1" customHeight="1" x14ac:dyDescent="0.25">
      <c r="B49" s="8">
        <v>44774</v>
      </c>
      <c r="C49" s="42">
        <v>11256162.41</v>
      </c>
      <c r="D49" s="16">
        <v>44835</v>
      </c>
      <c r="E49" s="42">
        <v>24294439.140000001</v>
      </c>
      <c r="F49" s="26">
        <v>44805</v>
      </c>
      <c r="G49" s="1" t="s">
        <v>9</v>
      </c>
      <c r="H49" s="27"/>
      <c r="I49" s="96"/>
      <c r="J49" s="96"/>
      <c r="K49" s="96"/>
      <c r="L49" s="96"/>
      <c r="M49" s="96"/>
      <c r="N49" s="96"/>
      <c r="O49" s="83"/>
      <c r="P49" s="83"/>
      <c r="Q49" s="83"/>
      <c r="R49" s="83"/>
      <c r="S49" s="83"/>
      <c r="T49" s="65">
        <f t="shared" si="1"/>
        <v>35550601.549999997</v>
      </c>
      <c r="U49" s="60"/>
      <c r="V49" s="60"/>
      <c r="W49" s="60"/>
      <c r="X49" s="60"/>
      <c r="Y49" s="60"/>
      <c r="Z49" s="60"/>
      <c r="AA49" s="60"/>
    </row>
    <row r="50" spans="2:28" ht="14.1" customHeight="1" x14ac:dyDescent="0.25">
      <c r="B50" s="8">
        <v>44805</v>
      </c>
      <c r="C50" s="42">
        <v>16287368.310000001</v>
      </c>
      <c r="D50" s="16">
        <v>44866</v>
      </c>
      <c r="E50" s="42">
        <v>15721212.050000001</v>
      </c>
      <c r="F50" s="26">
        <v>44835</v>
      </c>
      <c r="G50" s="1" t="s">
        <v>9</v>
      </c>
      <c r="H50" s="27"/>
      <c r="I50" s="96"/>
      <c r="J50" s="96"/>
      <c r="K50" s="96"/>
      <c r="L50" s="96"/>
      <c r="M50" s="96"/>
      <c r="N50" s="96"/>
      <c r="O50" s="83"/>
      <c r="P50" s="83"/>
      <c r="Q50" s="83"/>
      <c r="R50" s="83"/>
      <c r="S50" s="83"/>
      <c r="T50" s="65">
        <f t="shared" si="1"/>
        <v>32008580.359999999</v>
      </c>
      <c r="U50" s="60"/>
      <c r="V50" s="60"/>
      <c r="W50" s="60"/>
      <c r="X50" s="60"/>
      <c r="Y50" s="60"/>
      <c r="Z50" s="60"/>
      <c r="AA50" s="60"/>
    </row>
    <row r="51" spans="2:28" ht="14.1" customHeight="1" x14ac:dyDescent="0.25">
      <c r="B51" s="8">
        <v>44835</v>
      </c>
      <c r="C51" s="42">
        <v>16478866.810000001</v>
      </c>
      <c r="D51" s="16">
        <v>44896</v>
      </c>
      <c r="E51" s="42">
        <v>10327914.390000001</v>
      </c>
      <c r="F51" s="26">
        <v>44866</v>
      </c>
      <c r="G51" s="1" t="s">
        <v>9</v>
      </c>
      <c r="H51" s="27"/>
      <c r="I51" s="96"/>
      <c r="J51" s="96"/>
      <c r="K51" s="96"/>
      <c r="L51" s="96"/>
      <c r="M51" s="96"/>
      <c r="N51" s="96"/>
      <c r="O51" s="83"/>
      <c r="P51" s="83"/>
      <c r="Q51" s="83"/>
      <c r="R51" s="83"/>
      <c r="S51" s="83"/>
      <c r="T51" s="65">
        <f t="shared" si="1"/>
        <v>26806781.200000003</v>
      </c>
      <c r="U51" s="60"/>
      <c r="V51" s="60"/>
      <c r="W51" s="60"/>
      <c r="X51" s="60"/>
      <c r="Y51" s="60"/>
      <c r="Z51" s="60"/>
      <c r="AA51" s="60"/>
    </row>
    <row r="52" spans="2:28" ht="14.1" customHeight="1" x14ac:dyDescent="0.25">
      <c r="B52" s="8">
        <v>44866</v>
      </c>
      <c r="C52" s="42">
        <v>14883599.140000001</v>
      </c>
      <c r="D52" s="16">
        <v>44896</v>
      </c>
      <c r="E52" s="42">
        <v>50389455.259999998</v>
      </c>
      <c r="F52" s="26">
        <v>44896</v>
      </c>
      <c r="G52" s="1" t="s">
        <v>9</v>
      </c>
      <c r="H52" s="27"/>
      <c r="I52" s="96"/>
      <c r="J52" s="96"/>
      <c r="K52" s="96"/>
      <c r="L52" s="96"/>
      <c r="M52" s="96"/>
      <c r="N52" s="96"/>
      <c r="O52" s="83"/>
      <c r="P52" s="83"/>
      <c r="Q52" s="83"/>
      <c r="R52" s="83"/>
      <c r="S52" s="83"/>
      <c r="T52" s="65">
        <f t="shared" si="1"/>
        <v>65273054.399999999</v>
      </c>
      <c r="U52" s="60"/>
      <c r="V52" s="60"/>
      <c r="W52" s="60"/>
      <c r="X52" s="60"/>
      <c r="Y52" s="60"/>
      <c r="Z52" s="60"/>
      <c r="AA52" s="60"/>
    </row>
    <row r="53" spans="2:28" ht="14.1" customHeight="1" x14ac:dyDescent="0.25">
      <c r="B53" s="8">
        <v>44896</v>
      </c>
      <c r="C53" s="42">
        <v>20397103.149999999</v>
      </c>
      <c r="D53" s="16">
        <v>44958</v>
      </c>
      <c r="E53" s="42">
        <v>32085734.68</v>
      </c>
      <c r="F53" s="26">
        <v>44927</v>
      </c>
      <c r="G53" s="1" t="s">
        <v>9</v>
      </c>
      <c r="H53" s="27"/>
      <c r="I53" s="96"/>
      <c r="J53" s="96"/>
      <c r="K53" s="96"/>
      <c r="L53" s="96"/>
      <c r="M53" s="96"/>
      <c r="N53" s="96"/>
      <c r="O53" s="83"/>
      <c r="P53" s="83"/>
      <c r="Q53" s="83"/>
      <c r="R53" s="83"/>
      <c r="S53" s="83"/>
      <c r="T53" s="65">
        <f t="shared" si="1"/>
        <v>52482837.829999998</v>
      </c>
      <c r="U53" s="60"/>
      <c r="V53" s="60"/>
      <c r="W53" s="60"/>
      <c r="X53" s="60"/>
      <c r="Y53" s="60"/>
      <c r="Z53" s="60"/>
      <c r="AA53" s="60"/>
    </row>
    <row r="54" spans="2:28" ht="14.1" customHeight="1" x14ac:dyDescent="0.25">
      <c r="B54" s="8">
        <v>44927</v>
      </c>
      <c r="C54" s="42">
        <v>17335648</v>
      </c>
      <c r="D54" s="16">
        <v>44958</v>
      </c>
      <c r="E54" s="42">
        <v>13568658</v>
      </c>
      <c r="F54" s="26">
        <v>44958</v>
      </c>
      <c r="G54" s="1" t="s">
        <v>9</v>
      </c>
      <c r="H54" s="27"/>
      <c r="I54" s="96"/>
      <c r="J54" s="96"/>
      <c r="K54" s="96"/>
      <c r="L54" s="96"/>
      <c r="M54" s="96"/>
      <c r="N54" s="96"/>
      <c r="O54" s="83"/>
      <c r="P54" s="83"/>
      <c r="Q54" s="83"/>
      <c r="R54" s="83"/>
      <c r="S54" s="83"/>
      <c r="T54" s="65">
        <f t="shared" si="1"/>
        <v>30904306</v>
      </c>
      <c r="U54" s="60"/>
      <c r="V54" s="60"/>
      <c r="W54" s="60"/>
      <c r="X54" s="60"/>
      <c r="Y54" s="60"/>
      <c r="Z54" s="60"/>
      <c r="AA54" s="60"/>
    </row>
    <row r="55" spans="2:28" ht="14.1" customHeight="1" x14ac:dyDescent="0.25">
      <c r="B55" s="8">
        <v>44958</v>
      </c>
      <c r="C55" s="42">
        <v>12153516.470000001</v>
      </c>
      <c r="D55" s="16">
        <v>44986</v>
      </c>
      <c r="E55" s="42">
        <v>15276924.51</v>
      </c>
      <c r="F55" s="26">
        <v>44986</v>
      </c>
      <c r="G55" s="1" t="s">
        <v>9</v>
      </c>
      <c r="H55" s="27"/>
      <c r="I55" s="96"/>
      <c r="J55" s="96"/>
      <c r="K55" s="96"/>
      <c r="L55" s="96"/>
      <c r="M55" s="96"/>
      <c r="N55" s="96"/>
      <c r="O55" s="83"/>
      <c r="P55" s="83"/>
      <c r="Q55" s="83"/>
      <c r="R55" s="83"/>
      <c r="S55" s="83"/>
      <c r="T55" s="65">
        <f t="shared" si="1"/>
        <v>27430440.98</v>
      </c>
      <c r="U55" s="60"/>
      <c r="V55" s="60"/>
      <c r="W55" s="60"/>
      <c r="X55" s="60"/>
      <c r="Y55" s="60"/>
      <c r="Z55" s="60"/>
      <c r="AA55" s="60"/>
    </row>
    <row r="56" spans="2:28" ht="14.1" customHeight="1" x14ac:dyDescent="0.25">
      <c r="B56" s="8">
        <v>44986</v>
      </c>
      <c r="C56" s="42">
        <v>16896455.18</v>
      </c>
      <c r="D56" s="16">
        <v>45017</v>
      </c>
      <c r="E56" s="42">
        <v>14947760.76</v>
      </c>
      <c r="F56" s="26">
        <v>45017</v>
      </c>
      <c r="G56" s="1" t="s">
        <v>9</v>
      </c>
      <c r="H56" s="27"/>
      <c r="I56" s="97"/>
      <c r="J56" s="97"/>
      <c r="K56" s="97"/>
      <c r="L56" s="97"/>
      <c r="M56" s="97"/>
      <c r="N56" s="97"/>
      <c r="O56" s="108"/>
      <c r="P56" s="108"/>
      <c r="Q56" s="108"/>
      <c r="R56" s="108"/>
      <c r="S56" s="84"/>
      <c r="T56" s="65">
        <f t="shared" si="1"/>
        <v>31844215.939999998</v>
      </c>
      <c r="U56" s="60"/>
      <c r="V56" s="60"/>
      <c r="W56" s="60"/>
      <c r="X56" s="60"/>
      <c r="Y56" s="60"/>
      <c r="Z56" s="60"/>
      <c r="AA56" s="60"/>
    </row>
    <row r="57" spans="2:28" ht="14.1" customHeight="1" x14ac:dyDescent="0.2">
      <c r="B57" s="8">
        <v>45017</v>
      </c>
      <c r="C57" s="47">
        <v>9108746.0800000001</v>
      </c>
      <c r="D57" s="48">
        <v>45047</v>
      </c>
      <c r="E57" s="47">
        <v>11721706.309999999</v>
      </c>
      <c r="F57" s="33">
        <v>45047</v>
      </c>
      <c r="G57" s="1" t="s">
        <v>9</v>
      </c>
      <c r="H57" s="34"/>
      <c r="I57" s="36"/>
      <c r="J57" s="35"/>
      <c r="K57" s="35"/>
      <c r="L57" s="36"/>
      <c r="M57" s="35"/>
      <c r="N57" s="35"/>
      <c r="O57" s="46"/>
      <c r="P57" s="46"/>
      <c r="Q57" s="46"/>
      <c r="R57" s="46"/>
      <c r="S57" s="77"/>
      <c r="T57" s="4">
        <v>13909019.390000001</v>
      </c>
      <c r="U57" s="60">
        <v>1986929</v>
      </c>
      <c r="V57" s="60">
        <v>800695</v>
      </c>
      <c r="W57" s="60">
        <v>142822</v>
      </c>
      <c r="X57" s="60">
        <v>302515</v>
      </c>
      <c r="Y57" s="60">
        <v>3578597</v>
      </c>
      <c r="Z57" s="60">
        <v>7835</v>
      </c>
      <c r="AA57" s="60">
        <v>102040</v>
      </c>
      <c r="AB57" s="41">
        <f>+C57+E57-T57-U57-V57-W57-X57-Y57-Z57-AA57</f>
        <v>0</v>
      </c>
    </row>
    <row r="58" spans="2:28" ht="14.1" customHeight="1" x14ac:dyDescent="0.2">
      <c r="B58" s="8">
        <v>45047</v>
      </c>
      <c r="C58" s="47">
        <v>11145145.32</v>
      </c>
      <c r="D58" s="48">
        <v>45078</v>
      </c>
      <c r="E58" s="47">
        <v>13142635.84</v>
      </c>
      <c r="F58" s="33">
        <v>45078</v>
      </c>
      <c r="G58" s="1" t="s">
        <v>9</v>
      </c>
      <c r="H58" s="34"/>
      <c r="I58" s="36"/>
      <c r="J58" s="35"/>
      <c r="K58" s="35"/>
      <c r="L58" s="36"/>
      <c r="M58" s="35"/>
      <c r="N58" s="35"/>
      <c r="O58" s="46"/>
      <c r="P58" s="46"/>
      <c r="Q58" s="46"/>
      <c r="R58" s="46"/>
      <c r="S58" s="77"/>
      <c r="T58" s="4">
        <v>16217563.16</v>
      </c>
      <c r="U58" s="60">
        <v>2316709</v>
      </c>
      <c r="V58" s="60">
        <v>933591</v>
      </c>
      <c r="W58" s="60">
        <v>166527</v>
      </c>
      <c r="X58" s="60">
        <v>352725</v>
      </c>
      <c r="Y58" s="60">
        <v>4172554</v>
      </c>
      <c r="Z58" s="60">
        <v>9135</v>
      </c>
      <c r="AA58" s="60">
        <v>118977</v>
      </c>
      <c r="AB58" s="41">
        <f t="shared" ref="AB58:AB69" si="2">+C58+E58-T58-U58-V58-W58-X58-Y58-Z58-AA58</f>
        <v>0</v>
      </c>
    </row>
    <row r="59" spans="2:28" ht="14.1" customHeight="1" x14ac:dyDescent="0.2">
      <c r="B59" s="8">
        <v>45078</v>
      </c>
      <c r="C59" s="47">
        <v>23688333.5</v>
      </c>
      <c r="D59" s="48">
        <v>45108</v>
      </c>
      <c r="E59" s="47">
        <v>26730936.68</v>
      </c>
      <c r="F59" s="33">
        <v>45108</v>
      </c>
      <c r="G59" s="1" t="s">
        <v>9</v>
      </c>
      <c r="H59" s="34"/>
      <c r="I59" s="36"/>
      <c r="J59" s="35"/>
      <c r="K59" s="35"/>
      <c r="L59" s="36"/>
      <c r="M59" s="35"/>
      <c r="N59" s="35"/>
      <c r="O59" s="46"/>
      <c r="P59" s="46"/>
      <c r="Q59" s="46"/>
      <c r="R59" s="46"/>
      <c r="S59" s="77"/>
      <c r="T59" s="4">
        <v>33666219.18</v>
      </c>
      <c r="U59" s="60">
        <v>4809281</v>
      </c>
      <c r="V59" s="60">
        <v>1938052</v>
      </c>
      <c r="W59" s="60">
        <v>345695</v>
      </c>
      <c r="X59" s="60">
        <v>732225</v>
      </c>
      <c r="Y59" s="60">
        <v>8661851</v>
      </c>
      <c r="Z59" s="60">
        <v>18963</v>
      </c>
      <c r="AA59" s="60">
        <v>246984</v>
      </c>
      <c r="AB59" s="41">
        <f t="shared" si="2"/>
        <v>0</v>
      </c>
    </row>
    <row r="60" spans="2:28" ht="14.1" customHeight="1" x14ac:dyDescent="0.2">
      <c r="B60" s="8">
        <v>45108</v>
      </c>
      <c r="C60" s="49">
        <v>17332567.800000001</v>
      </c>
      <c r="D60" s="48">
        <v>45170</v>
      </c>
      <c r="E60" s="50">
        <v>20062365.969999999</v>
      </c>
      <c r="F60" s="43">
        <v>45139</v>
      </c>
      <c r="G60" s="1" t="s">
        <v>9</v>
      </c>
      <c r="H60" s="44"/>
      <c r="I60" s="36"/>
      <c r="J60" s="45"/>
      <c r="K60" s="45"/>
      <c r="L60" s="36"/>
      <c r="M60" s="45"/>
      <c r="N60" s="45"/>
      <c r="O60" s="46"/>
      <c r="P60" s="46"/>
      <c r="Q60" s="46"/>
      <c r="R60" s="46"/>
      <c r="S60" s="77"/>
      <c r="T60" s="4">
        <v>24969539.770000003</v>
      </c>
      <c r="U60" s="4">
        <v>3566946</v>
      </c>
      <c r="V60" s="4">
        <v>1437413</v>
      </c>
      <c r="W60" s="4">
        <v>256395</v>
      </c>
      <c r="X60" s="4">
        <v>543076</v>
      </c>
      <c r="Y60" s="4">
        <v>6424316</v>
      </c>
      <c r="Z60" s="4">
        <v>14065</v>
      </c>
      <c r="AA60" s="4">
        <v>183183</v>
      </c>
      <c r="AB60" s="41">
        <f t="shared" si="2"/>
        <v>-7.4505805969238281E-9</v>
      </c>
    </row>
    <row r="61" spans="2:28" ht="14.1" customHeight="1" x14ac:dyDescent="0.2">
      <c r="B61" s="8">
        <v>45139</v>
      </c>
      <c r="C61" s="47">
        <v>23881153.039999999</v>
      </c>
      <c r="D61" s="48">
        <v>45200</v>
      </c>
      <c r="E61" s="49">
        <v>13333324.710000001</v>
      </c>
      <c r="F61" s="43">
        <v>45170</v>
      </c>
      <c r="G61" s="1" t="s">
        <v>9</v>
      </c>
      <c r="H61" s="44"/>
      <c r="I61" s="36"/>
      <c r="J61" s="45"/>
      <c r="K61" s="45"/>
      <c r="L61" s="36"/>
      <c r="M61" s="45"/>
      <c r="N61" s="45"/>
      <c r="O61" s="46"/>
      <c r="P61" s="46"/>
      <c r="Q61" s="46"/>
      <c r="R61" s="46"/>
      <c r="S61" s="77"/>
      <c r="T61" s="4">
        <v>24849043.75</v>
      </c>
      <c r="U61" s="4">
        <v>3549733</v>
      </c>
      <c r="V61" s="4">
        <v>1430477</v>
      </c>
      <c r="W61" s="4">
        <v>255158</v>
      </c>
      <c r="X61" s="4">
        <v>540455</v>
      </c>
      <c r="Y61" s="4">
        <v>6393315</v>
      </c>
      <c r="Z61" s="4">
        <v>13997</v>
      </c>
      <c r="AA61" s="4">
        <v>182299</v>
      </c>
      <c r="AB61" s="41">
        <f t="shared" si="2"/>
        <v>0</v>
      </c>
    </row>
    <row r="62" spans="2:28" ht="14.1" customHeight="1" x14ac:dyDescent="0.2">
      <c r="B62" s="8">
        <v>45170</v>
      </c>
      <c r="C62" s="47">
        <v>30538492.039999999</v>
      </c>
      <c r="D62" s="48">
        <v>45261</v>
      </c>
      <c r="E62" s="51">
        <v>34500349.390000001</v>
      </c>
      <c r="F62" s="43">
        <v>45200</v>
      </c>
      <c r="G62" s="1" t="s">
        <v>9</v>
      </c>
      <c r="H62" s="44"/>
      <c r="I62" s="36"/>
      <c r="J62" s="45"/>
      <c r="K62" s="45"/>
      <c r="L62" s="36"/>
      <c r="M62" s="45"/>
      <c r="N62" s="45"/>
      <c r="O62" s="46"/>
      <c r="P62" s="46"/>
      <c r="Q62" s="46"/>
      <c r="R62" s="46"/>
      <c r="S62" s="77"/>
      <c r="T62" s="4">
        <v>43428075.43</v>
      </c>
      <c r="U62" s="4">
        <v>6203781</v>
      </c>
      <c r="V62" s="4">
        <v>2500009</v>
      </c>
      <c r="W62" s="4">
        <v>445932</v>
      </c>
      <c r="X62" s="4">
        <v>944541</v>
      </c>
      <c r="Y62" s="4">
        <v>11173441</v>
      </c>
      <c r="Z62" s="4">
        <v>24462</v>
      </c>
      <c r="AA62" s="4">
        <v>318600</v>
      </c>
      <c r="AB62" s="41">
        <f t="shared" si="2"/>
        <v>0</v>
      </c>
    </row>
    <row r="63" spans="2:28" ht="14.1" customHeight="1" x14ac:dyDescent="0.2">
      <c r="B63" s="8">
        <v>45200</v>
      </c>
      <c r="C63" s="47">
        <v>0</v>
      </c>
      <c r="D63" s="48"/>
      <c r="E63" s="47">
        <v>49593331.350000001</v>
      </c>
      <c r="F63" s="43">
        <v>45231</v>
      </c>
      <c r="G63" s="1" t="s">
        <v>9</v>
      </c>
      <c r="H63" s="44"/>
      <c r="I63" s="36"/>
      <c r="J63" s="45"/>
      <c r="K63" s="45"/>
      <c r="L63" s="36"/>
      <c r="M63" s="45"/>
      <c r="N63" s="45"/>
      <c r="O63" s="46"/>
      <c r="P63" s="46"/>
      <c r="Q63" s="46"/>
      <c r="R63" s="46"/>
      <c r="S63" s="77"/>
      <c r="T63" s="4">
        <v>33114719.350000001</v>
      </c>
      <c r="U63" s="4">
        <v>4730499</v>
      </c>
      <c r="V63" s="4">
        <v>1906304</v>
      </c>
      <c r="W63" s="4">
        <v>340032</v>
      </c>
      <c r="X63" s="4">
        <v>720230</v>
      </c>
      <c r="Y63" s="4">
        <v>8519957</v>
      </c>
      <c r="Z63" s="4">
        <v>18652</v>
      </c>
      <c r="AA63" s="4">
        <v>242938</v>
      </c>
      <c r="AB63" s="41">
        <f t="shared" si="2"/>
        <v>0</v>
      </c>
    </row>
    <row r="64" spans="2:28" ht="14.1" customHeight="1" x14ac:dyDescent="0.2">
      <c r="B64" s="8">
        <v>45231</v>
      </c>
      <c r="C64" s="1">
        <v>0</v>
      </c>
      <c r="D64" s="16"/>
      <c r="E64" s="1">
        <v>20191884.789999999</v>
      </c>
      <c r="F64" s="43">
        <v>45261</v>
      </c>
      <c r="G64" s="1" t="s">
        <v>9</v>
      </c>
      <c r="H64" s="37"/>
      <c r="I64" s="36"/>
      <c r="J64" s="38"/>
      <c r="K64" s="38"/>
      <c r="L64" s="36"/>
      <c r="M64" s="38"/>
      <c r="N64" s="38"/>
      <c r="O64" s="46"/>
      <c r="P64" s="46"/>
      <c r="Q64" s="46"/>
      <c r="R64" s="46"/>
      <c r="S64" s="77"/>
      <c r="T64" s="4">
        <v>13482630.789999999</v>
      </c>
      <c r="U64" s="4">
        <v>1926019</v>
      </c>
      <c r="V64" s="4">
        <v>776150</v>
      </c>
      <c r="W64" s="4">
        <v>138444</v>
      </c>
      <c r="X64" s="4">
        <v>293241</v>
      </c>
      <c r="Y64" s="4">
        <v>3468894</v>
      </c>
      <c r="Z64" s="4">
        <v>7594</v>
      </c>
      <c r="AA64" s="4">
        <v>98912</v>
      </c>
      <c r="AB64" s="41">
        <f t="shared" si="2"/>
        <v>0</v>
      </c>
    </row>
    <row r="65" spans="1:28" ht="14.1" customHeight="1" x14ac:dyDescent="0.2">
      <c r="B65" s="8">
        <v>45261</v>
      </c>
      <c r="C65" s="1"/>
      <c r="D65" s="16"/>
      <c r="E65" s="1"/>
      <c r="F65" s="43"/>
      <c r="G65" s="1"/>
      <c r="H65" s="37"/>
      <c r="I65" s="36"/>
      <c r="J65" s="38"/>
      <c r="K65" s="38"/>
      <c r="L65" s="36"/>
      <c r="M65" s="38"/>
      <c r="N65" s="38"/>
      <c r="O65" s="46"/>
      <c r="P65" s="46"/>
      <c r="Q65" s="46"/>
      <c r="R65" s="46"/>
      <c r="S65" s="77"/>
      <c r="T65" s="4"/>
      <c r="U65" s="4"/>
      <c r="V65" s="4"/>
      <c r="W65" s="4"/>
      <c r="X65" s="4"/>
      <c r="Y65" s="4"/>
      <c r="Z65" s="4"/>
      <c r="AA65" s="4"/>
      <c r="AB65" s="41">
        <f t="shared" si="2"/>
        <v>0</v>
      </c>
    </row>
    <row r="66" spans="1:28" ht="14.1" customHeight="1" x14ac:dyDescent="0.2">
      <c r="B66" s="8">
        <v>45292</v>
      </c>
      <c r="C66" s="1"/>
      <c r="D66" s="16"/>
      <c r="E66" s="1"/>
      <c r="F66" s="43"/>
      <c r="G66" s="1"/>
      <c r="H66" s="37"/>
      <c r="I66" s="36"/>
      <c r="J66" s="38"/>
      <c r="K66" s="38"/>
      <c r="L66" s="36"/>
      <c r="M66" s="38"/>
      <c r="N66" s="38"/>
      <c r="O66" s="46"/>
      <c r="P66" s="46"/>
      <c r="Q66" s="46"/>
      <c r="R66" s="46"/>
      <c r="S66" s="77"/>
      <c r="T66" s="40"/>
      <c r="U66" s="40"/>
      <c r="V66" s="40"/>
      <c r="W66" s="40"/>
      <c r="X66" s="40"/>
      <c r="Y66" s="40"/>
      <c r="Z66" s="40"/>
      <c r="AA66" s="40"/>
      <c r="AB66" s="41">
        <f t="shared" si="2"/>
        <v>0</v>
      </c>
    </row>
    <row r="67" spans="1:28" ht="14.1" customHeight="1" x14ac:dyDescent="0.2">
      <c r="B67" s="8">
        <v>45323</v>
      </c>
      <c r="C67" s="1"/>
      <c r="D67" s="16"/>
      <c r="E67" s="1"/>
      <c r="F67" s="43"/>
      <c r="G67" s="1"/>
      <c r="H67" s="37"/>
      <c r="I67" s="36"/>
      <c r="J67" s="38"/>
      <c r="K67" s="38"/>
      <c r="L67" s="36"/>
      <c r="M67" s="38"/>
      <c r="N67" s="38"/>
      <c r="O67" s="46"/>
      <c r="P67" s="46"/>
      <c r="Q67" s="46"/>
      <c r="R67" s="46"/>
      <c r="S67" s="77"/>
      <c r="T67" s="4"/>
      <c r="U67" s="60"/>
      <c r="V67" s="60"/>
      <c r="W67" s="60"/>
      <c r="X67" s="60"/>
      <c r="Y67" s="60"/>
      <c r="Z67" s="60"/>
      <c r="AA67" s="60"/>
      <c r="AB67" s="41">
        <f t="shared" si="2"/>
        <v>0</v>
      </c>
    </row>
    <row r="68" spans="1:28" ht="14.1" customHeight="1" x14ac:dyDescent="0.2">
      <c r="B68" s="8">
        <v>45352</v>
      </c>
      <c r="C68" s="1"/>
      <c r="D68" s="16"/>
      <c r="E68" s="1"/>
      <c r="F68" s="43"/>
      <c r="G68" s="1"/>
      <c r="H68" s="27"/>
      <c r="I68" s="14"/>
      <c r="J68" s="19"/>
      <c r="K68" s="19"/>
      <c r="L68" s="15"/>
      <c r="M68" s="19"/>
      <c r="N68" s="19"/>
      <c r="O68" s="18"/>
      <c r="P68" s="18"/>
      <c r="Q68" s="18"/>
      <c r="R68" s="18"/>
      <c r="S68" s="78"/>
      <c r="T68" s="4"/>
      <c r="U68" s="60"/>
      <c r="V68" s="60"/>
      <c r="W68" s="60"/>
      <c r="X68" s="60"/>
      <c r="Y68" s="60"/>
      <c r="Z68" s="60"/>
      <c r="AA68" s="60"/>
      <c r="AB68" s="41">
        <f t="shared" si="2"/>
        <v>0</v>
      </c>
    </row>
    <row r="69" spans="1:28" s="28" customFormat="1" ht="14.1" customHeight="1" x14ac:dyDescent="0.2">
      <c r="B69" s="52"/>
      <c r="C69" s="53"/>
      <c r="D69" s="54"/>
      <c r="E69" s="53"/>
      <c r="F69" s="55"/>
      <c r="G69" s="53"/>
      <c r="H69" s="56"/>
      <c r="I69" s="57"/>
      <c r="J69" s="53"/>
      <c r="K69" s="53"/>
      <c r="L69" s="57"/>
      <c r="M69" s="53"/>
      <c r="N69" s="53"/>
      <c r="O69" s="58"/>
      <c r="P69" s="58"/>
      <c r="Q69" s="58"/>
      <c r="R69" s="58"/>
      <c r="S69" s="79"/>
      <c r="T69" s="25"/>
      <c r="U69" s="60"/>
      <c r="V69" s="60"/>
      <c r="W69" s="60"/>
      <c r="X69" s="60"/>
      <c r="Y69" s="60"/>
      <c r="Z69" s="60"/>
      <c r="AA69" s="60"/>
      <c r="AB69" s="41">
        <f t="shared" si="2"/>
        <v>0</v>
      </c>
    </row>
    <row r="70" spans="1:28" ht="14.1" customHeight="1" thickBot="1" x14ac:dyDescent="0.25">
      <c r="B70" s="9" t="s">
        <v>1</v>
      </c>
      <c r="C70" s="5">
        <f>SUM(C5:C69)</f>
        <v>1675413867.8300002</v>
      </c>
      <c r="D70" s="54" t="s">
        <v>21</v>
      </c>
      <c r="E70" s="5">
        <f>SUM(E5:E69)</f>
        <v>1208765905.9299996</v>
      </c>
      <c r="F70" s="55" t="s">
        <v>22</v>
      </c>
      <c r="G70" s="5">
        <f>SUM(G5:G69)</f>
        <v>4024999999</v>
      </c>
      <c r="H70" s="56" t="s">
        <v>8</v>
      </c>
      <c r="I70" s="12">
        <f t="shared" ref="I70:AA70" si="3">SUM(I5:I69)</f>
        <v>0</v>
      </c>
      <c r="J70" s="5">
        <f t="shared" si="3"/>
        <v>0</v>
      </c>
      <c r="K70" s="5">
        <f t="shared" si="3"/>
        <v>0</v>
      </c>
      <c r="L70" s="12">
        <f t="shared" si="3"/>
        <v>0</v>
      </c>
      <c r="M70" s="5">
        <f t="shared" si="3"/>
        <v>0</v>
      </c>
      <c r="N70" s="5">
        <f t="shared" si="3"/>
        <v>0</v>
      </c>
      <c r="O70" s="13">
        <f t="shared" ref="O70:P70" si="4">SUM(O5:O69)</f>
        <v>0</v>
      </c>
      <c r="P70" s="13">
        <f t="shared" si="4"/>
        <v>0</v>
      </c>
      <c r="Q70" s="13">
        <f t="shared" ref="Q70:R70" si="5">SUM(Q5:Q69)</f>
        <v>0</v>
      </c>
      <c r="R70" s="13">
        <f t="shared" si="5"/>
        <v>0</v>
      </c>
      <c r="S70" s="80">
        <f t="shared" si="3"/>
        <v>0</v>
      </c>
      <c r="T70" s="81">
        <f t="shared" si="3"/>
        <v>6807845610.7600012</v>
      </c>
      <c r="U70" s="81">
        <f t="shared" si="3"/>
        <v>29089897</v>
      </c>
      <c r="V70" s="81">
        <f t="shared" si="3"/>
        <v>11722691</v>
      </c>
      <c r="W70" s="81">
        <f t="shared" si="3"/>
        <v>2091005</v>
      </c>
      <c r="X70" s="81">
        <f t="shared" si="3"/>
        <v>4429008</v>
      </c>
      <c r="Y70" s="81">
        <f t="shared" si="3"/>
        <v>52392925</v>
      </c>
      <c r="Z70" s="81">
        <f t="shared" si="3"/>
        <v>114703</v>
      </c>
      <c r="AA70" s="81">
        <f t="shared" si="3"/>
        <v>1493933</v>
      </c>
      <c r="AB70" s="82">
        <f>+C70+G70+E70-T70-U70-V70-W70-X70-Y70-Z70-AA70</f>
        <v>-1.9073486328125E-6</v>
      </c>
    </row>
    <row r="71" spans="1:28" ht="14.1" customHeight="1" x14ac:dyDescent="0.2"/>
    <row r="72" spans="1:28" ht="14.1" customHeight="1" x14ac:dyDescent="0.2">
      <c r="E72" s="23">
        <f>+E70+C70+G70</f>
        <v>6909179772.7600002</v>
      </c>
    </row>
    <row r="73" spans="1:28" ht="14.1" customHeight="1" x14ac:dyDescent="0.2">
      <c r="A73" t="s">
        <v>20</v>
      </c>
      <c r="B73" s="39" t="s">
        <v>23</v>
      </c>
      <c r="Y73" s="82"/>
    </row>
    <row r="74" spans="1:28" s="3" customFormat="1" ht="14.1" customHeight="1" x14ac:dyDescent="0.2">
      <c r="C74" s="22"/>
      <c r="D74" s="10"/>
      <c r="E74" s="20"/>
      <c r="F74" s="10"/>
      <c r="G74" s="2"/>
      <c r="H74"/>
      <c r="I74"/>
      <c r="J74"/>
      <c r="K74"/>
      <c r="L74"/>
      <c r="M74"/>
      <c r="N74"/>
      <c r="O74"/>
      <c r="P74"/>
      <c r="Q74"/>
      <c r="R74"/>
      <c r="S74"/>
    </row>
    <row r="75" spans="1:28" s="3" customFormat="1" ht="14.1" customHeight="1" x14ac:dyDescent="0.2">
      <c r="B75" s="24"/>
      <c r="C75" s="20"/>
      <c r="D75" s="10"/>
      <c r="E75" s="20"/>
      <c r="F75" s="10"/>
      <c r="G75" s="2"/>
      <c r="H75"/>
      <c r="I75"/>
      <c r="J75"/>
      <c r="K75"/>
      <c r="L75"/>
      <c r="M75"/>
      <c r="N75"/>
      <c r="O75"/>
      <c r="P75"/>
      <c r="Q75"/>
      <c r="R75"/>
      <c r="S75"/>
    </row>
    <row r="76" spans="1:28" s="3" customFormat="1" ht="14.1" customHeight="1" x14ac:dyDescent="0.2">
      <c r="B76" s="24"/>
      <c r="C76" s="2"/>
      <c r="D76" s="2"/>
      <c r="E76" s="2"/>
      <c r="F76" s="10"/>
      <c r="G76" s="2"/>
      <c r="H76"/>
      <c r="I76"/>
      <c r="J76"/>
      <c r="K76"/>
      <c r="L76"/>
      <c r="M76"/>
      <c r="N76"/>
      <c r="O76"/>
      <c r="P76"/>
      <c r="Q76"/>
      <c r="R76"/>
      <c r="S76"/>
    </row>
  </sheetData>
  <mergeCells count="37">
    <mergeCell ref="T1:AA1"/>
    <mergeCell ref="T2:AA3"/>
    <mergeCell ref="O5:O56"/>
    <mergeCell ref="P5:P56"/>
    <mergeCell ref="Q5:Q56"/>
    <mergeCell ref="R5:R56"/>
    <mergeCell ref="C33:C35"/>
    <mergeCell ref="C5:C6"/>
    <mergeCell ref="D5:D6"/>
    <mergeCell ref="C24:C27"/>
    <mergeCell ref="D24:D27"/>
    <mergeCell ref="C28:C29"/>
    <mergeCell ref="D28:D29"/>
    <mergeCell ref="C30:C32"/>
    <mergeCell ref="D30:D32"/>
    <mergeCell ref="B1:S1"/>
    <mergeCell ref="B2:B4"/>
    <mergeCell ref="C2:S2"/>
    <mergeCell ref="C3:D3"/>
    <mergeCell ref="E3:F3"/>
    <mergeCell ref="G3:H3"/>
    <mergeCell ref="S5:S56"/>
    <mergeCell ref="C45:C47"/>
    <mergeCell ref="D45:D47"/>
    <mergeCell ref="E5:E6"/>
    <mergeCell ref="F5:F6"/>
    <mergeCell ref="G5:G6"/>
    <mergeCell ref="H5:H6"/>
    <mergeCell ref="I5:I56"/>
    <mergeCell ref="J5:J56"/>
    <mergeCell ref="K5:K56"/>
    <mergeCell ref="L5:L56"/>
    <mergeCell ref="M5:M56"/>
    <mergeCell ref="N5:N56"/>
    <mergeCell ref="C36:C38"/>
    <mergeCell ref="C17:C23"/>
    <mergeCell ref="D17:D23"/>
  </mergeCells>
  <pageMargins left="0.74803149606299213" right="0.74803149606299213" top="0.98425196850393704" bottom="0.98425196850393704" header="0.51181102362204722" footer="0.51181102362204722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Partial Open Accsess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Admin</cp:lastModifiedBy>
  <cp:revision>1</cp:revision>
  <cp:lastPrinted>2023-12-08T05:57:20Z</cp:lastPrinted>
  <dcterms:created xsi:type="dcterms:W3CDTF">2021-11-24T10:49:54Z</dcterms:created>
  <dcterms:modified xsi:type="dcterms:W3CDTF">2024-01-05T05:55:40Z</dcterms:modified>
  <cp:category/>
</cp:coreProperties>
</file>